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1-L1-HR-Samon.ni\Downloads\"/>
    </mc:Choice>
  </mc:AlternateContent>
  <xr:revisionPtr revIDLastSave="0" documentId="13_ncr:1_{4C25DCBD-AD68-4FBB-993D-1CDB1DE44F02}" xr6:coauthVersionLast="47" xr6:coauthVersionMax="47" xr10:uidLastSave="{00000000-0000-0000-0000-000000000000}"/>
  <bookViews>
    <workbookView xWindow="-120" yWindow="-120" windowWidth="29040" windowHeight="15840" tabRatio="954" firstSheet="1" activeTab="11" xr2:uid="{00000000-000D-0000-FFFF-FFFF00000000}"/>
  </bookViews>
  <sheets>
    <sheet name="แบบประเมินหน่วยงาน" sheetId="1" r:id="rId1"/>
    <sheet name="ห้องอาจารย์ 1" sheetId="2" r:id="rId2"/>
    <sheet name="ห้องอาจารย์ 2" sheetId="3" r:id="rId3"/>
    <sheet name="ห้องอาจารย์ 3" sheetId="4" r:id="rId4"/>
    <sheet name="ห้องอาจารย์ 4" sheetId="5" r:id="rId5"/>
    <sheet name="ห้องอาจารย์ 5" sheetId="6" r:id="rId6"/>
    <sheet name="คณบดี" sheetId="7" r:id="rId7"/>
    <sheet name="ประเมิน-โครงการมหาลัยฯสีเขียว" sheetId="14" r:id="rId8"/>
    <sheet name="ประเมิน-ส่วนบริการกลาง" sheetId="8" r:id="rId9"/>
    <sheet name="ประเมิน-ส่วนอาคารสถานที่" sheetId="9" r:id="rId10"/>
    <sheet name="ประเมิน-ศูนย์เทคโนโลยีดิจิทัล" sheetId="11" r:id="rId11"/>
    <sheet name="แบบประเมิน-ส่วน ทมอ.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6" l="1"/>
  <c r="Q21" i="16" s="1"/>
  <c r="O20" i="16"/>
  <c r="R20" i="16" s="1"/>
  <c r="O19" i="16"/>
  <c r="R19" i="16" s="1"/>
  <c r="O18" i="16"/>
  <c r="R18" i="16" s="1"/>
  <c r="O17" i="16"/>
  <c r="R17" i="16" s="1"/>
  <c r="R16" i="16"/>
  <c r="Q16" i="16"/>
  <c r="O15" i="16"/>
  <c r="R15" i="16" s="1"/>
  <c r="O14" i="16"/>
  <c r="R14" i="16" s="1"/>
  <c r="O13" i="16"/>
  <c r="R13" i="16" s="1"/>
  <c r="O11" i="16"/>
  <c r="R11" i="16" s="1"/>
  <c r="R10" i="16"/>
  <c r="O10" i="16"/>
  <c r="Q10" i="16" s="1"/>
  <c r="O9" i="16"/>
  <c r="Q9" i="16" s="1"/>
  <c r="R8" i="16"/>
  <c r="O8" i="16"/>
  <c r="Q8" i="16" s="1"/>
  <c r="O7" i="16"/>
  <c r="R7" i="16" s="1"/>
  <c r="O6" i="16"/>
  <c r="Q6" i="16" s="1"/>
  <c r="O5" i="16"/>
  <c r="R5" i="16" s="1"/>
  <c r="Q20" i="16" l="1"/>
  <c r="R21" i="16"/>
  <c r="R6" i="16"/>
  <c r="R12" i="16"/>
  <c r="Q5" i="16"/>
  <c r="R9" i="16"/>
  <c r="Q17" i="16"/>
  <c r="Q13" i="16"/>
  <c r="Q18" i="16"/>
  <c r="Q14" i="16"/>
  <c r="Q19" i="16"/>
  <c r="Q7" i="16"/>
  <c r="Q11" i="16"/>
  <c r="Q15" i="16"/>
  <c r="R16" i="1"/>
  <c r="Q16" i="1"/>
  <c r="O22" i="16" l="1"/>
  <c r="O24" i="16" s="1"/>
  <c r="K7" i="11"/>
  <c r="M7" i="11" s="1"/>
  <c r="K9" i="9"/>
  <c r="M9" i="9" s="1"/>
  <c r="K9" i="8"/>
  <c r="M9" i="8" s="1"/>
  <c r="K7" i="9"/>
  <c r="M7" i="9" s="1"/>
  <c r="J7" i="2"/>
  <c r="L7" i="2" s="1"/>
  <c r="Q9" i="1"/>
  <c r="Q5" i="1"/>
  <c r="O10" i="1"/>
  <c r="Q10" i="1" s="1"/>
  <c r="O9" i="1"/>
  <c r="R9" i="1" s="1"/>
  <c r="O8" i="1"/>
  <c r="R8" i="1" s="1"/>
  <c r="O7" i="1"/>
  <c r="R7" i="1" s="1"/>
  <c r="O6" i="1"/>
  <c r="Q6" i="1" s="1"/>
  <c r="O5" i="1"/>
  <c r="R5" i="1" s="1"/>
  <c r="D28" i="16" l="1"/>
  <c r="D29" i="16" s="1"/>
  <c r="O25" i="16"/>
  <c r="N7" i="11"/>
  <c r="Q8" i="1"/>
  <c r="N7" i="9"/>
  <c r="N9" i="8"/>
  <c r="Q7" i="1"/>
  <c r="N9" i="9"/>
  <c r="M7" i="2"/>
  <c r="R6" i="1"/>
  <c r="R10" i="1"/>
  <c r="J7" i="6"/>
  <c r="M7" i="6" s="1"/>
  <c r="J7" i="7"/>
  <c r="L7" i="7" s="1"/>
  <c r="J7" i="5"/>
  <c r="M7" i="5" s="1"/>
  <c r="L7" i="4"/>
  <c r="J7" i="4"/>
  <c r="M7" i="4" s="1"/>
  <c r="J7" i="3"/>
  <c r="M7" i="3" s="1"/>
  <c r="L7" i="5" l="1"/>
  <c r="L7" i="3"/>
  <c r="L7" i="6"/>
  <c r="M7" i="7"/>
  <c r="O21" i="1"/>
  <c r="O20" i="1"/>
  <c r="Q20" i="1" s="1"/>
  <c r="O19" i="1"/>
  <c r="O18" i="1"/>
  <c r="O17" i="1"/>
  <c r="Q17" i="1" s="1"/>
  <c r="O15" i="1"/>
  <c r="O14" i="1"/>
  <c r="O13" i="1"/>
  <c r="O12" i="1"/>
  <c r="O11" i="1"/>
  <c r="R12" i="1" l="1"/>
  <c r="Q12" i="1"/>
  <c r="R18" i="1"/>
  <c r="Q18" i="1"/>
  <c r="R13" i="1"/>
  <c r="Q13" i="1"/>
  <c r="R21" i="1"/>
  <c r="Q21" i="1"/>
  <c r="R14" i="1"/>
  <c r="Q14" i="1"/>
  <c r="R11" i="1"/>
  <c r="Q11" i="1"/>
  <c r="O22" i="1" s="1"/>
  <c r="O24" i="1" s="1"/>
  <c r="O25" i="1" s="1"/>
  <c r="R15" i="1"/>
  <c r="Q15" i="1"/>
  <c r="R19" i="1"/>
  <c r="Q19" i="1"/>
  <c r="R20" i="1"/>
  <c r="R17" i="1"/>
  <c r="D28" i="1" l="1"/>
  <c r="D29" i="1" s="1"/>
  <c r="K8" i="9"/>
  <c r="K10" i="8"/>
  <c r="K6" i="8"/>
  <c r="K5" i="8"/>
  <c r="K5" i="14"/>
  <c r="N5" i="14" s="1"/>
  <c r="N8" i="9" l="1"/>
  <c r="M8" i="9"/>
  <c r="M10" i="8"/>
  <c r="N10" i="8"/>
  <c r="N5" i="8"/>
  <c r="M5" i="8"/>
  <c r="M6" i="8"/>
  <c r="N6" i="8"/>
  <c r="M5" i="14"/>
  <c r="K11" i="14" s="1"/>
  <c r="K13" i="14" s="1"/>
  <c r="K14" i="14" s="1"/>
  <c r="J8" i="7"/>
  <c r="J8" i="6"/>
  <c r="J8" i="5"/>
  <c r="J8" i="4"/>
  <c r="J8" i="3"/>
  <c r="J8" i="2"/>
  <c r="M8" i="2" s="1"/>
  <c r="L8" i="2" l="1"/>
  <c r="M8" i="3"/>
  <c r="L8" i="3"/>
  <c r="M8" i="7"/>
  <c r="L8" i="7"/>
  <c r="M8" i="4"/>
  <c r="L8" i="4"/>
  <c r="L8" i="5"/>
  <c r="M8" i="5"/>
  <c r="M8" i="6"/>
  <c r="L8" i="6"/>
  <c r="K10" i="9"/>
  <c r="M10" i="9" s="1"/>
  <c r="K6" i="9"/>
  <c r="M6" i="9" s="1"/>
  <c r="K11" i="8"/>
  <c r="K13" i="8" s="1"/>
  <c r="K11" i="11" l="1"/>
  <c r="K13" i="11" s="1"/>
  <c r="K14" i="11" s="1"/>
  <c r="K11" i="9"/>
  <c r="K13" i="9" s="1"/>
  <c r="K14" i="9" s="1"/>
  <c r="J12" i="7"/>
  <c r="J11" i="7"/>
  <c r="J10" i="7"/>
  <c r="J9" i="7"/>
  <c r="J6" i="7"/>
  <c r="J12" i="6"/>
  <c r="J11" i="6"/>
  <c r="J10" i="6"/>
  <c r="J9" i="6"/>
  <c r="J6" i="6"/>
  <c r="J12" i="5"/>
  <c r="J11" i="5"/>
  <c r="J10" i="5"/>
  <c r="J9" i="5"/>
  <c r="J6" i="5"/>
  <c r="J12" i="4"/>
  <c r="J11" i="4"/>
  <c r="J10" i="4"/>
  <c r="J9" i="4"/>
  <c r="J6" i="4"/>
  <c r="J12" i="3"/>
  <c r="J11" i="3"/>
  <c r="J10" i="3"/>
  <c r="J9" i="3"/>
  <c r="J6" i="3"/>
  <c r="M6" i="6" l="1"/>
  <c r="L6" i="6"/>
  <c r="M9" i="3"/>
  <c r="L9" i="3"/>
  <c r="M9" i="5"/>
  <c r="L9" i="5"/>
  <c r="M10" i="3"/>
  <c r="L10" i="3"/>
  <c r="M12" i="4"/>
  <c r="L12" i="4"/>
  <c r="M10" i="5"/>
  <c r="L10" i="5"/>
  <c r="M12" i="6"/>
  <c r="L12" i="6"/>
  <c r="M10" i="7"/>
  <c r="L10" i="7"/>
  <c r="M11" i="4"/>
  <c r="L11" i="4"/>
  <c r="M11" i="6"/>
  <c r="L11" i="6"/>
  <c r="M6" i="3"/>
  <c r="L6" i="3"/>
  <c r="M11" i="3"/>
  <c r="L11" i="3"/>
  <c r="M9" i="4"/>
  <c r="L9" i="4"/>
  <c r="M6" i="5"/>
  <c r="L6" i="5"/>
  <c r="M11" i="5"/>
  <c r="L11" i="5"/>
  <c r="M9" i="6"/>
  <c r="L9" i="6"/>
  <c r="M6" i="7"/>
  <c r="L6" i="7"/>
  <c r="M11" i="7"/>
  <c r="L11" i="7"/>
  <c r="M6" i="4"/>
  <c r="L6" i="4"/>
  <c r="M9" i="7"/>
  <c r="L9" i="7"/>
  <c r="M12" i="3"/>
  <c r="L12" i="3"/>
  <c r="M10" i="4"/>
  <c r="L10" i="4"/>
  <c r="M12" i="5"/>
  <c r="L12" i="5"/>
  <c r="L10" i="6"/>
  <c r="M10" i="6"/>
  <c r="M12" i="7"/>
  <c r="L12" i="7"/>
  <c r="K14" i="8"/>
  <c r="J12" i="2"/>
  <c r="J11" i="2"/>
  <c r="J10" i="2"/>
  <c r="J9" i="2"/>
  <c r="J6" i="2"/>
  <c r="J13" i="5" l="1"/>
  <c r="J15" i="5" s="1"/>
  <c r="J16" i="5" s="1"/>
  <c r="J13" i="4"/>
  <c r="J15" i="4" s="1"/>
  <c r="J16" i="4" s="1"/>
  <c r="J13" i="7"/>
  <c r="J15" i="7" s="1"/>
  <c r="J16" i="7" s="1"/>
  <c r="J13" i="6"/>
  <c r="J15" i="6" s="1"/>
  <c r="J16" i="6" s="1"/>
  <c r="J13" i="3"/>
  <c r="J15" i="3" s="1"/>
  <c r="J16" i="3" s="1"/>
  <c r="M11" i="2"/>
  <c r="L11" i="2"/>
  <c r="M12" i="2"/>
  <c r="L12" i="2"/>
  <c r="M9" i="2"/>
  <c r="L9" i="2"/>
  <c r="M6" i="2"/>
  <c r="L6" i="2"/>
  <c r="M10" i="2"/>
  <c r="L10" i="2"/>
  <c r="J13" i="2" l="1"/>
  <c r="J15" i="2" s="1"/>
  <c r="D30" i="1" l="1"/>
  <c r="D31" i="1" s="1"/>
  <c r="D32" i="1" s="1"/>
  <c r="D33" i="1" s="1"/>
  <c r="D30" i="16"/>
  <c r="D31" i="16" s="1"/>
  <c r="D32" i="16" s="1"/>
  <c r="D33" i="16" s="1"/>
  <c r="J16" i="2"/>
</calcChain>
</file>

<file path=xl/sharedStrings.xml><?xml version="1.0" encoding="utf-8"?>
<sst xmlns="http://schemas.openxmlformats.org/spreadsheetml/2006/main" count="290" uniqueCount="61">
  <si>
    <t>ที่</t>
  </si>
  <si>
    <t>มาตรฐาน</t>
  </si>
  <si>
    <t>คะแนนมี 3 ระดับได้แก่ 1 คะแนน 0.5 คะแนน 0 คะแนน</t>
  </si>
  <si>
    <t>รวมจำนวนมาตรฐานที่ปฏิบัติได้</t>
  </si>
  <si>
    <t>จำนวน NA ในแต่ละมาตรฐาน</t>
  </si>
  <si>
    <t xml:space="preserve"> คะแนนมี 3 ระดับได้แก่ 1 คะแนน 0.5 คะแนน 0 คะแนน</t>
  </si>
  <si>
    <t>คะแนน</t>
  </si>
  <si>
    <t>จำนวนข้อ NA ในแต่ละมาตรฐาน</t>
  </si>
  <si>
    <t>ป้ายชื่อ</t>
  </si>
  <si>
    <t>บอร์ด 5ส ประจำหน่วยงาน</t>
  </si>
  <si>
    <t>โต๊ะทำงาน</t>
  </si>
  <si>
    <t>การจัดเก็บเอกสาร</t>
  </si>
  <si>
    <t>ป้ายบ่งชี้</t>
  </si>
  <si>
    <t>คอมพิวเตอร์ตั้งโต๊ะ</t>
  </si>
  <si>
    <t>โทรศัพท์</t>
  </si>
  <si>
    <t xml:space="preserve">โต๊ะทำงานและเคาน์เตอร์ </t>
  </si>
  <si>
    <t>เครื่องปรับอากาศ</t>
  </si>
  <si>
    <t>ถังขยะ</t>
  </si>
  <si>
    <t>ตู้เก็บเอกสาร</t>
  </si>
  <si>
    <t>แฟ้มเอกสาร</t>
  </si>
  <si>
    <t>รวมคะแนน</t>
  </si>
  <si>
    <t>อุปกรณ์สำนักงาน (โทรศัพท์/โทรสาร/พรินเตอร์/เครื่องถ่ายเอกสาร)</t>
  </si>
  <si>
    <t>จำนวนมาตรฐาน</t>
  </si>
  <si>
    <t>คะแนนเฉลี่ย</t>
  </si>
  <si>
    <t>ห้องประชุม</t>
  </si>
  <si>
    <t>ห้องรับแขก/มุมรับแขก</t>
  </si>
  <si>
    <t>แผงสวิทซ์ไฟ</t>
  </si>
  <si>
    <t>ห้อง/พื้นที่เก็บของสำนักงาน</t>
  </si>
  <si>
    <t>ห้องเตรียมอาหาร/พื้นที่เตรียมอาหาร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</si>
  <si>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</si>
  <si>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</si>
  <si>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</si>
  <si>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</si>
  <si>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</si>
  <si>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</si>
  <si>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>สรุปผลคะแนนหน่วยงาน</t>
  </si>
  <si>
    <t xml:space="preserve"> (1) คะแนนเฉลี่ยรวมสำนักงาน</t>
  </si>
  <si>
    <t xml:space="preserve">     คิดเป็น 70%(3.5 คะแนน)</t>
  </si>
  <si>
    <t xml:space="preserve"> (2) คะแนนเฉลี่ยรวม ห้องคณาจารย์ </t>
  </si>
  <si>
    <t xml:space="preserve">     คิดเป็น 30%(1.5 คะแนน)</t>
  </si>
  <si>
    <t xml:space="preserve">  คะแนนรวม 5 แนนคิดเป็น 100%</t>
  </si>
  <si>
    <t>รายงานผลการเกิดอุบัติเหตุ /เวลา</t>
  </si>
  <si>
    <t>จำนวนครั้ง</t>
  </si>
  <si>
    <t>วันที่ตรวจประเมิน ...…วันที่………….เดือน…………………………...พ.ศ.………………..</t>
  </si>
  <si>
    <t>ห้องทำงานอาจารย์ : …………………………………………….</t>
  </si>
  <si>
    <t>สำนักวิชา: …………………………………….</t>
  </si>
  <si>
    <t>วันที่ตรวจประเมิน วันที่............. เดือน.......................... พ.ศ. .............</t>
  </si>
  <si>
    <t>บริเวณพื้นที่รอบโดยอาคาร</t>
  </si>
  <si>
    <t>รวมจำนวนมาตรฐาน
ที่ปฏิบัติได้</t>
  </si>
  <si>
    <t>ห้องทำงานคณบดี : …………………………………………….</t>
  </si>
  <si>
    <t>ตู้/พื้นที่/ห้องจัดเก็บอุปกรณ์ทำความสะอาด</t>
  </si>
  <si>
    <t>ห้องควบคุมระบบ เครื่องปรับอากาศ และระบบเครือข่าย</t>
  </si>
  <si>
    <t>ห้องสุขา</t>
  </si>
  <si>
    <t xml:space="preserve">ส่วนบริการกลาง ชื่อหน่วยงาน : ................................... </t>
  </si>
  <si>
    <t xml:space="preserve"> ส่วนอาคารสถานที่ ชื่อหน่วยงาน : ………………………………………….</t>
  </si>
  <si>
    <t>ศูนย์เทคโนโลยีดิจิทัล ชื่อหน่วยงาน : ………………………………………….</t>
  </si>
  <si>
    <t>โครงการมหาวิทยาลัยสีเขียว ชื่อหน่วยงาน : ………………………………………….</t>
  </si>
  <si>
    <t>ชื่อหน่วยงาน : …………………………………………….</t>
  </si>
  <si>
    <t>ชื่อหน่วยงาน : ส่วนทรัพยากรมนุษย์และองค์กร</t>
  </si>
  <si>
    <t>N/A</t>
  </si>
  <si>
    <t>วันที่ตรวจประเมิน : วันที่ 5  เดือน สิงหาคม   พ.ศ.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</si>
</sst>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-;\-* #,##0.00_-;_-* &quot;-&quot;??_-;_-@"/>
  </numFmts>
  <fonts count="31" x14ac:knownFonts="1">
    <font>
      <sz val="11"/>
      <color rgb="FF000000"/>
      <name val="Tahoma"/>
    </font>
    <font>
      <b/>
      <sz val="18"/>
      <color rgb="FF000000"/>
      <name val="TH SarabunPSK"/>
      <family val="2"/>
    </font>
    <font>
      <sz val="11"/>
      <name val="Tahoma"/>
      <family val="2"/>
    </font>
    <font>
      <sz val="18"/>
      <color rgb="FF000000"/>
      <name val="TH SarabunPSK"/>
      <family val="2"/>
    </font>
    <font>
      <b/>
      <sz val="22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sz val="16"/>
      <color rgb="FFFF0000"/>
      <name val="TH SarabunPSK"/>
      <family val="2"/>
    </font>
    <font>
      <sz val="22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20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color rgb="FF000000"/>
      <name val="TH SarabunPSK"/>
      <family val="2"/>
    </font>
    <font>
      <sz val="20"/>
      <color rgb="FF000000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6"/>
      <color rgb="FF000000"/>
      <name val="TH SarabunPSK"/>
      <family val="2"/>
    </font>
    <font>
      <b/>
      <sz val="22"/>
      <color rgb="FFC00000"/>
      <name val="TH SarabunPSK"/>
      <family val="2"/>
    </font>
    <font>
      <sz val="22"/>
      <name val="Tahoma"/>
      <family val="2"/>
    </font>
    <font>
      <sz val="18"/>
      <color rgb="FFFF0000"/>
      <name val="TH SarabunPSK"/>
      <family val="2"/>
    </font>
    <font>
      <sz val="16"/>
      <color rgb="FFC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08080"/>
      </patternFill>
    </fill>
    <fill>
      <patternFill patternType="solid">
        <fgColor theme="1" tint="0.499984740745262"/>
        <bgColor rgb="FFFFFFFF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993300"/>
      </bottom>
      <diagonal/>
    </border>
    <border>
      <left/>
      <right style="thin">
        <color rgb="FF000000"/>
      </right>
      <top style="thin">
        <color rgb="FF000000"/>
      </top>
      <bottom style="medium">
        <color rgb="FF993300"/>
      </bottom>
      <diagonal/>
    </border>
    <border>
      <left style="thin">
        <color rgb="FF000000"/>
      </left>
      <right/>
      <top/>
      <bottom style="medium">
        <color rgb="FF993300"/>
      </bottom>
      <diagonal/>
    </border>
    <border>
      <left/>
      <right style="thin">
        <color rgb="FF000000"/>
      </right>
      <top/>
      <bottom style="medium">
        <color rgb="FF993300"/>
      </bottom>
      <diagonal/>
    </border>
    <border>
      <left style="medium">
        <color rgb="FF993300"/>
      </left>
      <right/>
      <top style="medium">
        <color rgb="FF993300"/>
      </top>
      <bottom style="medium">
        <color rgb="FF993300"/>
      </bottom>
      <diagonal/>
    </border>
    <border>
      <left/>
      <right style="medium">
        <color rgb="FF993300"/>
      </right>
      <top style="medium">
        <color rgb="FF993300"/>
      </top>
      <bottom style="medium">
        <color rgb="FF99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5" fillId="0" borderId="16" xfId="0" applyFont="1" applyBorder="1"/>
    <xf numFmtId="0" fontId="3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39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3" fillId="0" borderId="27" xfId="0" applyFont="1" applyBorder="1" applyAlignment="1">
      <alignment horizontal="center" vertical="center"/>
    </xf>
    <xf numFmtId="0" fontId="3" fillId="0" borderId="41" xfId="0" applyFont="1" applyBorder="1"/>
    <xf numFmtId="0" fontId="3" fillId="0" borderId="4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6" fillId="0" borderId="40" xfId="0" applyNumberFormat="1" applyFont="1" applyBorder="1" applyAlignment="1">
      <alignment horizontal="center"/>
    </xf>
    <xf numFmtId="2" fontId="5" fillId="0" borderId="0" xfId="0" applyNumberFormat="1" applyFont="1"/>
    <xf numFmtId="0" fontId="1" fillId="0" borderId="39" xfId="0" applyFont="1" applyBorder="1" applyAlignment="1">
      <alignment horizontal="center"/>
    </xf>
    <xf numFmtId="0" fontId="14" fillId="0" borderId="0" xfId="0" applyFont="1"/>
    <xf numFmtId="0" fontId="5" fillId="0" borderId="27" xfId="0" applyFont="1" applyBorder="1" applyAlignment="1">
      <alignment horizontal="center" vertical="center"/>
    </xf>
    <xf numFmtId="0" fontId="5" fillId="0" borderId="41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5" borderId="33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30" xfId="0" applyFont="1" applyBorder="1"/>
    <xf numFmtId="0" fontId="5" fillId="0" borderId="32" xfId="0" applyFont="1" applyBorder="1"/>
    <xf numFmtId="0" fontId="5" fillId="0" borderId="24" xfId="0" applyFont="1" applyBorder="1" applyAlignment="1">
      <alignment horizontal="left"/>
    </xf>
    <xf numFmtId="0" fontId="5" fillId="0" borderId="20" xfId="0" applyFont="1" applyBorder="1"/>
    <xf numFmtId="0" fontId="18" fillId="0" borderId="0" xfId="0" applyFont="1"/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1" fillId="0" borderId="3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0" fillId="0" borderId="0" xfId="0" applyFont="1" applyAlignment="1"/>
    <xf numFmtId="1" fontId="6" fillId="0" borderId="40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35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2" fontId="23" fillId="4" borderId="40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/>
    </xf>
    <xf numFmtId="2" fontId="1" fillId="0" borderId="4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4" borderId="9" xfId="0" applyNumberFormat="1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0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6" fillId="0" borderId="6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5" fillId="7" borderId="28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7" borderId="25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vertical="center" wrapText="1"/>
    </xf>
    <xf numFmtId="0" fontId="5" fillId="7" borderId="19" xfId="0" applyFont="1" applyFill="1" applyBorder="1" applyAlignment="1">
      <alignment vertical="center" wrapText="1"/>
    </xf>
    <xf numFmtId="0" fontId="5" fillId="7" borderId="20" xfId="0" applyFont="1" applyFill="1" applyBorder="1" applyAlignment="1">
      <alignment vertical="center" wrapText="1"/>
    </xf>
    <xf numFmtId="2" fontId="6" fillId="0" borderId="42" xfId="0" applyNumberFormat="1" applyFont="1" applyBorder="1" applyAlignment="1">
      <alignment horizontal="center"/>
    </xf>
    <xf numFmtId="0" fontId="5" fillId="9" borderId="73" xfId="0" applyFont="1" applyFill="1" applyBorder="1" applyAlignment="1">
      <alignment horizontal="center" vertical="center"/>
    </xf>
    <xf numFmtId="0" fontId="5" fillId="9" borderId="64" xfId="0" applyFont="1" applyFill="1" applyBorder="1" applyAlignment="1">
      <alignment vertical="center" wrapText="1"/>
    </xf>
    <xf numFmtId="0" fontId="11" fillId="9" borderId="64" xfId="0" applyFont="1" applyFill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/>
    </xf>
    <xf numFmtId="49" fontId="29" fillId="0" borderId="19" xfId="0" applyNumberFormat="1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1" fillId="10" borderId="53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29" fillId="0" borderId="19" xfId="0" applyNumberFormat="1" applyFont="1" applyBorder="1" applyAlignment="1">
      <alignment horizontal="center"/>
    </xf>
    <xf numFmtId="0" fontId="11" fillId="7" borderId="63" xfId="0" applyFont="1" applyFill="1" applyBorder="1" applyAlignment="1">
      <alignment vertical="center" wrapText="1"/>
    </xf>
    <xf numFmtId="0" fontId="11" fillId="7" borderId="77" xfId="0" applyFont="1" applyFill="1" applyBorder="1" applyAlignment="1">
      <alignment vertical="center" wrapText="1"/>
    </xf>
    <xf numFmtId="0" fontId="11" fillId="9" borderId="53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0" fillId="0" borderId="0" xfId="0" applyFont="1"/>
    <xf numFmtId="0" fontId="18" fillId="0" borderId="20" xfId="0" applyFont="1" applyBorder="1" applyAlignment="1">
      <alignment horizontal="center"/>
    </xf>
    <xf numFmtId="0" fontId="11" fillId="2" borderId="78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2" borderId="79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20" fillId="0" borderId="53" xfId="0" applyFont="1" applyBorder="1" applyAlignment="1">
      <alignment horizontal="center" wrapText="1"/>
    </xf>
    <xf numFmtId="0" fontId="21" fillId="0" borderId="59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0" fontId="2" fillId="0" borderId="59" xfId="0" applyFont="1" applyBorder="1"/>
    <xf numFmtId="0" fontId="6" fillId="0" borderId="5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2" fillId="0" borderId="32" xfId="0" applyFont="1" applyBorder="1"/>
    <xf numFmtId="165" fontId="15" fillId="0" borderId="30" xfId="0" applyNumberFormat="1" applyFont="1" applyBorder="1"/>
    <xf numFmtId="0" fontId="6" fillId="5" borderId="30" xfId="0" applyFont="1" applyFill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2" fillId="0" borderId="52" xfId="0" applyFont="1" applyBorder="1"/>
    <xf numFmtId="0" fontId="27" fillId="4" borderId="51" xfId="0" applyFont="1" applyFill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/>
    </xf>
    <xf numFmtId="165" fontId="16" fillId="5" borderId="30" xfId="0" applyNumberFormat="1" applyFont="1" applyFill="1" applyBorder="1"/>
    <xf numFmtId="0" fontId="15" fillId="0" borderId="47" xfId="0" applyFont="1" applyBorder="1" applyAlignment="1">
      <alignment horizontal="left" vertical="center"/>
    </xf>
    <xf numFmtId="0" fontId="2" fillId="0" borderId="48" xfId="0" applyFont="1" applyBorder="1"/>
    <xf numFmtId="165" fontId="27" fillId="4" borderId="49" xfId="0" applyNumberFormat="1" applyFont="1" applyFill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165" fontId="16" fillId="5" borderId="36" xfId="0" applyNumberFormat="1" applyFont="1" applyFill="1" applyBorder="1"/>
    <xf numFmtId="0" fontId="2" fillId="0" borderId="38" xfId="0" applyFont="1" applyBorder="1"/>
    <xf numFmtId="0" fontId="11" fillId="7" borderId="54" xfId="0" applyFont="1" applyFill="1" applyBorder="1" applyAlignment="1">
      <alignment horizontal="center" vertical="center" wrapText="1"/>
    </xf>
    <xf numFmtId="0" fontId="11" fillId="7" borderId="55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2" fillId="0" borderId="8" xfId="0" applyFont="1" applyBorder="1"/>
    <xf numFmtId="0" fontId="2" fillId="0" borderId="10" xfId="0" applyFont="1" applyBorder="1"/>
    <xf numFmtId="0" fontId="11" fillId="6" borderId="33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2" fillId="7" borderId="31" xfId="0" applyFont="1" applyFill="1" applyBorder="1"/>
    <xf numFmtId="0" fontId="2" fillId="7" borderId="34" xfId="0" applyFont="1" applyFill="1" applyBorder="1"/>
    <xf numFmtId="0" fontId="10" fillId="8" borderId="36" xfId="0" applyFont="1" applyFill="1" applyBorder="1" applyAlignment="1">
      <alignment horizontal="center" vertical="center" wrapText="1"/>
    </xf>
    <xf numFmtId="0" fontId="2" fillId="7" borderId="37" xfId="0" applyFont="1" applyFill="1" applyBorder="1"/>
    <xf numFmtId="0" fontId="2" fillId="7" borderId="38" xfId="0" applyFont="1" applyFill="1" applyBorder="1"/>
    <xf numFmtId="0" fontId="25" fillId="0" borderId="18" xfId="0" applyFont="1" applyBorder="1" applyAlignment="1">
      <alignment horizontal="center" wrapText="1"/>
    </xf>
    <xf numFmtId="0" fontId="21" fillId="0" borderId="24" xfId="0" applyFont="1" applyBorder="1"/>
    <xf numFmtId="0" fontId="10" fillId="8" borderId="11" xfId="0" applyFont="1" applyFill="1" applyBorder="1" applyAlignment="1">
      <alignment horizontal="center" vertical="center" wrapText="1"/>
    </xf>
    <xf numFmtId="0" fontId="2" fillId="7" borderId="13" xfId="0" applyFont="1" applyFill="1" applyBorder="1"/>
    <xf numFmtId="0" fontId="2" fillId="7" borderId="26" xfId="0" applyFont="1" applyFill="1" applyBorder="1"/>
    <xf numFmtId="0" fontId="10" fillId="7" borderId="33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/>
    </xf>
    <xf numFmtId="0" fontId="10" fillId="7" borderId="43" xfId="0" applyFont="1" applyFill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1" fillId="0" borderId="12" xfId="0" applyFont="1" applyBorder="1" applyAlignment="1">
      <alignment horizontal="center" vertical="center"/>
    </xf>
    <xf numFmtId="0" fontId="2" fillId="0" borderId="21" xfId="0" applyFont="1" applyBorder="1"/>
    <xf numFmtId="0" fontId="1" fillId="0" borderId="14" xfId="0" applyFont="1" applyBorder="1" applyAlignment="1">
      <alignment horizontal="center" vertical="center" wrapText="1"/>
    </xf>
    <xf numFmtId="0" fontId="2" fillId="0" borderId="22" xfId="0" applyFont="1" applyBorder="1"/>
    <xf numFmtId="0" fontId="6" fillId="0" borderId="11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7" xfId="0" applyFont="1" applyBorder="1"/>
    <xf numFmtId="0" fontId="24" fillId="0" borderId="18" xfId="0" applyFont="1" applyBorder="1" applyAlignment="1">
      <alignment horizontal="center" vertical="center" wrapText="1"/>
    </xf>
    <xf numFmtId="0" fontId="2" fillId="0" borderId="24" xfId="0" applyFont="1" applyBorder="1"/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11" fillId="7" borderId="74" xfId="0" applyFont="1" applyFill="1" applyBorder="1" applyAlignment="1">
      <alignment horizontal="center" vertical="center" wrapText="1"/>
    </xf>
    <xf numFmtId="0" fontId="11" fillId="7" borderId="75" xfId="0" applyFont="1" applyFill="1" applyBorder="1" applyAlignment="1">
      <alignment horizontal="center" vertical="center" wrapText="1"/>
    </xf>
    <xf numFmtId="0" fontId="11" fillId="7" borderId="76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2" fontId="5" fillId="7" borderId="53" xfId="0" applyNumberFormat="1" applyFont="1" applyFill="1" applyBorder="1" applyAlignment="1">
      <alignment horizontal="center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11" fillId="7" borderId="64" xfId="0" applyFont="1" applyFill="1" applyBorder="1" applyAlignment="1">
      <alignment horizontal="center" vertical="center" wrapText="1"/>
    </xf>
    <xf numFmtId="0" fontId="11" fillId="7" borderId="70" xfId="0" applyFont="1" applyFill="1" applyBorder="1" applyAlignment="1">
      <alignment horizontal="center" vertical="center" wrapText="1"/>
    </xf>
    <xf numFmtId="0" fontId="11" fillId="7" borderId="71" xfId="0" applyFont="1" applyFill="1" applyBorder="1" applyAlignment="1">
      <alignment horizontal="center" vertical="center" wrapText="1"/>
    </xf>
    <xf numFmtId="0" fontId="11" fillId="7" borderId="72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37" xfId="0" applyFont="1" applyFill="1" applyBorder="1" applyAlignment="1">
      <alignment horizontal="center" vertical="center" wrapText="1"/>
    </xf>
    <xf numFmtId="0" fontId="11" fillId="11" borderId="38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wrapText="1"/>
    </xf>
    <xf numFmtId="0" fontId="11" fillId="11" borderId="80" xfId="0" applyFont="1" applyFill="1" applyBorder="1" applyAlignment="1">
      <alignment horizontal="center" vertical="center" wrapText="1"/>
    </xf>
    <xf numFmtId="0" fontId="11" fillId="11" borderId="81" xfId="0" applyFont="1" applyFill="1" applyBorder="1" applyAlignment="1">
      <alignment horizontal="center" vertical="center" wrapText="1"/>
    </xf>
    <xf numFmtId="0" fontId="11" fillId="11" borderId="82" xfId="0" applyFont="1" applyFill="1" applyBorder="1" applyAlignment="1">
      <alignment horizontal="center" vertical="center" wrapText="1"/>
    </xf>
  </cellXfs>
  <cellStyles count="1">
    <cellStyle name="Normal" xfId="0" builtinId="0"/>
  </cellStyles>
  <dxfs count="34"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98"/>
  <sheetViews>
    <sheetView topLeftCell="A19" zoomScaleNormal="100" workbookViewId="0">
      <selection activeCell="O16" sqref="O16"/>
    </sheetView>
  </sheetViews>
  <sheetFormatPr defaultColWidth="12.625" defaultRowHeight="15" customHeight="1" x14ac:dyDescent="0.2"/>
  <cols>
    <col min="1" max="1" width="11.625" customWidth="1"/>
    <col min="2" max="2" width="43.5" customWidth="1"/>
    <col min="3" max="11" width="5" customWidth="1"/>
    <col min="12" max="14" width="5" style="61" customWidth="1"/>
    <col min="15" max="15" width="13.375" customWidth="1"/>
    <col min="16" max="16" width="12.875" style="60" customWidth="1"/>
    <col min="17" max="18" width="8" customWidth="1"/>
    <col min="19" max="19" width="12.125" bestFit="1" customWidth="1"/>
    <col min="20" max="29" width="8" customWidth="1"/>
  </cols>
  <sheetData>
    <row r="1" spans="1:29" ht="26.25" customHeight="1" x14ac:dyDescent="0.35">
      <c r="A1" s="133" t="s">
        <v>57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8.25" customHeight="1" x14ac:dyDescent="0.35">
      <c r="A2" s="136" t="s">
        <v>43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6.25" customHeight="1" x14ac:dyDescent="0.35">
      <c r="A3" s="141" t="s">
        <v>0</v>
      </c>
      <c r="B3" s="143" t="s">
        <v>1</v>
      </c>
      <c r="C3" s="143" t="s">
        <v>5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 t="s">
        <v>3</v>
      </c>
      <c r="P3" s="139" t="s">
        <v>7</v>
      </c>
      <c r="Q3" s="145" t="s">
        <v>6</v>
      </c>
      <c r="R3" s="2"/>
      <c r="S3" s="52"/>
      <c r="T3" s="51"/>
      <c r="U3" s="51"/>
      <c r="V3" s="51"/>
      <c r="W3" s="2"/>
      <c r="X3" s="2"/>
      <c r="Y3" s="2"/>
      <c r="Z3" s="2"/>
      <c r="AA3" s="2"/>
      <c r="AB3" s="2"/>
      <c r="AC3" s="2"/>
    </row>
    <row r="4" spans="1:29" ht="26.25" customHeight="1" thickBot="1" x14ac:dyDescent="0.4">
      <c r="A4" s="142"/>
      <c r="B4" s="142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65">
        <v>6</v>
      </c>
      <c r="I4" s="65">
        <v>7</v>
      </c>
      <c r="J4" s="65">
        <v>8</v>
      </c>
      <c r="K4" s="65">
        <v>9</v>
      </c>
      <c r="L4" s="65">
        <v>10</v>
      </c>
      <c r="M4" s="65">
        <v>11</v>
      </c>
      <c r="N4" s="65">
        <v>12</v>
      </c>
      <c r="O4" s="142"/>
      <c r="P4" s="140"/>
      <c r="Q4" s="146"/>
      <c r="R4" s="2"/>
      <c r="S4" s="51"/>
      <c r="T4" s="51"/>
      <c r="U4" s="51"/>
      <c r="V4" s="51"/>
      <c r="W4" s="2"/>
      <c r="X4" s="2"/>
      <c r="Y4" s="2"/>
      <c r="Z4" s="2"/>
      <c r="AA4" s="2"/>
      <c r="AB4" s="2"/>
      <c r="AC4" s="2"/>
    </row>
    <row r="5" spans="1:29" ht="26.25" customHeight="1" x14ac:dyDescent="0.35">
      <c r="A5" s="92">
        <v>1</v>
      </c>
      <c r="B5" s="93" t="s">
        <v>9</v>
      </c>
      <c r="C5" s="55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55">
        <v>1</v>
      </c>
      <c r="J5" s="12">
        <v>1</v>
      </c>
      <c r="K5" s="127"/>
      <c r="L5" s="127"/>
      <c r="M5" s="127"/>
      <c r="N5" s="128"/>
      <c r="O5" s="13">
        <f>SUM(C5:J5)</f>
        <v>8</v>
      </c>
      <c r="P5" s="105"/>
      <c r="Q5" s="64">
        <f>IF(P5=8,(P5/P5)*5,(O5/(8-P5)*5))</f>
        <v>5</v>
      </c>
      <c r="R5" s="2" t="str">
        <f>IF(O5+P5=8,"Pass","Recheck")</f>
        <v>Pass</v>
      </c>
      <c r="S5" s="51"/>
      <c r="T5" s="51"/>
      <c r="U5" s="51"/>
      <c r="V5" s="51"/>
      <c r="W5" s="2"/>
      <c r="X5" s="2"/>
      <c r="Y5" s="2"/>
      <c r="Z5" s="2"/>
      <c r="AA5" s="2"/>
      <c r="AB5" s="2"/>
      <c r="AC5" s="2"/>
    </row>
    <row r="6" spans="1:29" ht="26.25" customHeight="1" x14ac:dyDescent="0.35">
      <c r="A6" s="94">
        <v>2</v>
      </c>
      <c r="B6" s="95" t="s">
        <v>12</v>
      </c>
      <c r="C6" s="11">
        <v>1</v>
      </c>
      <c r="D6" s="11">
        <v>1</v>
      </c>
      <c r="E6" s="11">
        <v>1</v>
      </c>
      <c r="F6" s="124"/>
      <c r="G6" s="125"/>
      <c r="H6" s="125"/>
      <c r="I6" s="131"/>
      <c r="J6" s="131"/>
      <c r="K6" s="131"/>
      <c r="L6" s="125"/>
      <c r="M6" s="125"/>
      <c r="N6" s="126"/>
      <c r="O6" s="13">
        <f>SUM(C6:E6)</f>
        <v>3</v>
      </c>
      <c r="P6" s="56"/>
      <c r="Q6" s="64">
        <f>IF(P6=3,(P6/P6)*5,(O6/(3-P6)*5))</f>
        <v>5</v>
      </c>
      <c r="R6" s="2" t="str">
        <f>IF(O6+P6=3,"Pass","Recheck")</f>
        <v>Pass</v>
      </c>
      <c r="S6" s="51"/>
      <c r="T6" s="51"/>
      <c r="U6" s="51"/>
      <c r="V6" s="51"/>
      <c r="W6" s="2"/>
      <c r="X6" s="2"/>
      <c r="Y6" s="2"/>
      <c r="Z6" s="2"/>
      <c r="AA6" s="2"/>
      <c r="AB6" s="2"/>
      <c r="AC6" s="2"/>
    </row>
    <row r="7" spans="1:29" ht="26.25" customHeight="1" x14ac:dyDescent="0.35">
      <c r="A7" s="94">
        <v>3</v>
      </c>
      <c r="B7" s="95" t="s">
        <v>15</v>
      </c>
      <c r="C7" s="14">
        <v>1</v>
      </c>
      <c r="D7" s="11">
        <v>1</v>
      </c>
      <c r="E7" s="15">
        <v>1</v>
      </c>
      <c r="F7" s="16">
        <v>1</v>
      </c>
      <c r="G7" s="16">
        <v>1</v>
      </c>
      <c r="H7" s="78">
        <v>1</v>
      </c>
      <c r="I7" s="111">
        <v>1</v>
      </c>
      <c r="J7" s="111">
        <v>1</v>
      </c>
      <c r="K7" s="111">
        <v>1</v>
      </c>
      <c r="L7" s="121"/>
      <c r="M7" s="122"/>
      <c r="N7" s="123"/>
      <c r="O7" s="13">
        <f>SUM(C7:K7)</f>
        <v>9</v>
      </c>
      <c r="P7" s="56"/>
      <c r="Q7" s="64">
        <f>IF(P7=9,(P7/P7)*5,(O7/(9-P7)*5))</f>
        <v>5</v>
      </c>
      <c r="R7" s="2" t="str">
        <f>IF(O7+P7=9,"Pass","Recheck")</f>
        <v>Pass</v>
      </c>
      <c r="S7" s="51"/>
      <c r="T7" s="51"/>
      <c r="U7" s="51"/>
      <c r="V7" s="51"/>
      <c r="W7" s="2"/>
      <c r="X7" s="2"/>
      <c r="Y7" s="2"/>
      <c r="Z7" s="2"/>
      <c r="AA7" s="2"/>
      <c r="AB7" s="2"/>
      <c r="AC7" s="2"/>
    </row>
    <row r="8" spans="1:29" ht="26.25" customHeight="1" x14ac:dyDescent="0.35">
      <c r="A8" s="94">
        <v>4</v>
      </c>
      <c r="B8" s="95" t="s">
        <v>18</v>
      </c>
      <c r="C8" s="11">
        <v>1</v>
      </c>
      <c r="D8" s="11">
        <v>1</v>
      </c>
      <c r="E8" s="11">
        <v>1</v>
      </c>
      <c r="F8" s="16">
        <v>1</v>
      </c>
      <c r="G8" s="16">
        <v>1</v>
      </c>
      <c r="H8" s="16">
        <v>1</v>
      </c>
      <c r="I8" s="12">
        <v>1</v>
      </c>
      <c r="J8" s="111">
        <v>1</v>
      </c>
      <c r="K8" s="132"/>
      <c r="L8" s="127"/>
      <c r="M8" s="127"/>
      <c r="N8" s="128"/>
      <c r="O8" s="13">
        <f>SUM(C8:J8)</f>
        <v>8</v>
      </c>
      <c r="P8" s="56"/>
      <c r="Q8" s="64">
        <f>IF(P8=8,(P8/P8)*5,(O8/(8-P8)*5))</f>
        <v>5</v>
      </c>
      <c r="R8" s="2" t="str">
        <f>IF(O8+P8=8,"Pass","Recheck")</f>
        <v>Pass</v>
      </c>
      <c r="S8" s="51"/>
      <c r="T8" s="51"/>
      <c r="U8" s="51"/>
      <c r="V8" s="51"/>
      <c r="W8" s="2"/>
      <c r="X8" s="2"/>
      <c r="Y8" s="2"/>
      <c r="Z8" s="2"/>
      <c r="AA8" s="2"/>
      <c r="AB8" s="2"/>
      <c r="AC8" s="2"/>
    </row>
    <row r="9" spans="1:29" ht="26.25" customHeight="1" x14ac:dyDescent="0.35">
      <c r="A9" s="94">
        <v>5</v>
      </c>
      <c r="B9" s="95" t="s">
        <v>19</v>
      </c>
      <c r="C9" s="11">
        <v>1</v>
      </c>
      <c r="D9" s="11">
        <v>1</v>
      </c>
      <c r="E9" s="11">
        <v>1</v>
      </c>
      <c r="F9" s="129"/>
      <c r="G9" s="122"/>
      <c r="H9" s="122"/>
      <c r="I9" s="122"/>
      <c r="J9" s="130"/>
      <c r="K9" s="122"/>
      <c r="L9" s="122"/>
      <c r="M9" s="122"/>
      <c r="N9" s="123"/>
      <c r="O9" s="13">
        <f>SUM(C9:E9)</f>
        <v>3</v>
      </c>
      <c r="P9" s="56"/>
      <c r="Q9" s="64">
        <f>IF(P9=3,(P9/P9)*5,(O9/(3-P9)*5))</f>
        <v>5</v>
      </c>
      <c r="R9" s="2" t="str">
        <f>IF(O9+P9=3,"Pass","Recheck")</f>
        <v>Pass</v>
      </c>
      <c r="S9" s="51"/>
      <c r="T9" s="51"/>
      <c r="U9" s="51"/>
      <c r="V9" s="51"/>
      <c r="W9" s="2"/>
      <c r="X9" s="2"/>
      <c r="Y9" s="2"/>
      <c r="Z9" s="2"/>
      <c r="AA9" s="2"/>
      <c r="AB9" s="2"/>
      <c r="AC9" s="2"/>
    </row>
    <row r="10" spans="1:29" ht="26.25" customHeight="1" x14ac:dyDescent="0.35">
      <c r="A10" s="94">
        <v>6</v>
      </c>
      <c r="B10" s="95" t="s">
        <v>13</v>
      </c>
      <c r="C10" s="11">
        <v>1</v>
      </c>
      <c r="D10" s="11">
        <v>1</v>
      </c>
      <c r="E10" s="11">
        <v>1</v>
      </c>
      <c r="F10" s="16">
        <v>1</v>
      </c>
      <c r="G10" s="16">
        <v>1</v>
      </c>
      <c r="H10" s="16">
        <v>1</v>
      </c>
      <c r="I10" s="112">
        <v>1</v>
      </c>
      <c r="J10" s="111">
        <v>1</v>
      </c>
      <c r="K10" s="121"/>
      <c r="L10" s="122"/>
      <c r="M10" s="122"/>
      <c r="N10" s="123"/>
      <c r="O10" s="13">
        <f>SUM(C10:J10)</f>
        <v>8</v>
      </c>
      <c r="P10" s="56"/>
      <c r="Q10" s="64">
        <f>IF(P10=8,(P10/P10)*5,(O10/(8-P10)*5))</f>
        <v>5</v>
      </c>
      <c r="R10" s="2" t="str">
        <f>IF(O10+P10=8,"Pass","Recheck")</f>
        <v>Pass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6.25" customHeight="1" x14ac:dyDescent="0.35">
      <c r="A11" s="94">
        <v>7</v>
      </c>
      <c r="B11" s="96" t="s">
        <v>21</v>
      </c>
      <c r="C11" s="11">
        <v>1</v>
      </c>
      <c r="D11" s="11">
        <v>1</v>
      </c>
      <c r="E11" s="11">
        <v>1</v>
      </c>
      <c r="F11" s="34">
        <v>1</v>
      </c>
      <c r="G11" s="34">
        <v>1</v>
      </c>
      <c r="H11" s="34">
        <v>1</v>
      </c>
      <c r="I11" s="34">
        <v>1</v>
      </c>
      <c r="J11" s="55">
        <v>1</v>
      </c>
      <c r="K11" s="34">
        <v>1</v>
      </c>
      <c r="L11" s="34">
        <v>1</v>
      </c>
      <c r="M11" s="34">
        <v>1</v>
      </c>
      <c r="N11" s="34">
        <v>1</v>
      </c>
      <c r="O11" s="13">
        <f>SUM(C11:N11)</f>
        <v>12</v>
      </c>
      <c r="P11" s="56"/>
      <c r="Q11" s="64">
        <f>IF(P11=12,(P11/P11)*5,(O11/(12-P11)*5))</f>
        <v>5</v>
      </c>
      <c r="R11" s="2" t="str">
        <f>IF(O11+P11=12,"Pass","Recheck")</f>
        <v>Pass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6.25" customHeight="1" x14ac:dyDescent="0.35">
      <c r="A12" s="94">
        <v>8</v>
      </c>
      <c r="B12" s="95" t="s">
        <v>24</v>
      </c>
      <c r="C12" s="14">
        <v>1</v>
      </c>
      <c r="D12" s="14">
        <v>1</v>
      </c>
      <c r="E12" s="14">
        <v>1</v>
      </c>
      <c r="F12" s="34">
        <v>1</v>
      </c>
      <c r="G12" s="34">
        <v>1</v>
      </c>
      <c r="H12" s="34">
        <v>1</v>
      </c>
      <c r="I12" s="34">
        <v>1</v>
      </c>
      <c r="J12" s="34">
        <v>1</v>
      </c>
      <c r="K12" s="34">
        <v>1</v>
      </c>
      <c r="L12" s="163"/>
      <c r="M12" s="164"/>
      <c r="N12" s="165"/>
      <c r="O12" s="13">
        <f>SUM(C12:K12)</f>
        <v>9</v>
      </c>
      <c r="P12" s="56"/>
      <c r="Q12" s="64">
        <f>IF(P12=9,(P12/P12)*5,(O12/(9-P12)*5))</f>
        <v>5</v>
      </c>
      <c r="R12" s="2" t="str">
        <f>IF(O12+P12=9,"Pass","Recheck")</f>
        <v>Pass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6.25" customHeight="1" x14ac:dyDescent="0.35">
      <c r="A13" s="94">
        <v>9</v>
      </c>
      <c r="B13" s="95" t="s">
        <v>25</v>
      </c>
      <c r="C13" s="11">
        <v>1</v>
      </c>
      <c r="D13" s="11">
        <v>1</v>
      </c>
      <c r="E13" s="11">
        <v>1</v>
      </c>
      <c r="F13" s="129"/>
      <c r="G13" s="122"/>
      <c r="H13" s="122"/>
      <c r="I13" s="122"/>
      <c r="J13" s="122"/>
      <c r="K13" s="122"/>
      <c r="L13" s="122"/>
      <c r="M13" s="122"/>
      <c r="N13" s="123"/>
      <c r="O13" s="13">
        <f>SUM(C13:E13)</f>
        <v>3</v>
      </c>
      <c r="P13" s="56"/>
      <c r="Q13" s="64">
        <f>IF(P13=3,(P13/P13)*5,(O13/(3-P13)*5))</f>
        <v>5</v>
      </c>
      <c r="R13" s="2" t="str">
        <f>IF(O13+P13=3,"Pass","Recheck")</f>
        <v>Pass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6.25" customHeight="1" x14ac:dyDescent="0.35">
      <c r="A14" s="94">
        <v>10</v>
      </c>
      <c r="B14" s="95" t="s">
        <v>26</v>
      </c>
      <c r="C14" s="14">
        <v>1</v>
      </c>
      <c r="D14" s="11">
        <v>1</v>
      </c>
      <c r="E14" s="129"/>
      <c r="F14" s="122"/>
      <c r="G14" s="122"/>
      <c r="H14" s="122"/>
      <c r="I14" s="122"/>
      <c r="J14" s="122"/>
      <c r="K14" s="122"/>
      <c r="L14" s="122"/>
      <c r="M14" s="122"/>
      <c r="N14" s="123"/>
      <c r="O14" s="13">
        <f>SUM(C14:D14)</f>
        <v>2</v>
      </c>
      <c r="P14" s="56"/>
      <c r="Q14" s="64">
        <f>IF(P14=2,(P14/P14)*5,(O14/(2-P14)*5))</f>
        <v>5</v>
      </c>
      <c r="R14" s="2" t="str">
        <f>IF(O14+P14=2,"Pass","Recheck")</f>
        <v>Pass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6.25" customHeight="1" x14ac:dyDescent="0.35">
      <c r="A15" s="94">
        <v>11</v>
      </c>
      <c r="B15" s="95" t="s">
        <v>27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24"/>
      <c r="M15" s="125"/>
      <c r="N15" s="126"/>
      <c r="O15" s="13">
        <f>SUM(C15:K15)</f>
        <v>9</v>
      </c>
      <c r="P15" s="56"/>
      <c r="Q15" s="64">
        <f>IF(P15=9,(P15/P15)*5,(O15/(9-P15)*5))</f>
        <v>5</v>
      </c>
      <c r="R15" s="2" t="str">
        <f>IF(O15+P15=9,"Pass","Recheck")</f>
        <v>Pass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6.25" customHeight="1" x14ac:dyDescent="0.35">
      <c r="A16" s="94">
        <v>12</v>
      </c>
      <c r="B16" s="95" t="s">
        <v>28</v>
      </c>
      <c r="C16" s="11">
        <v>1</v>
      </c>
      <c r="D16" s="14">
        <v>1</v>
      </c>
      <c r="E16" s="11">
        <v>1</v>
      </c>
      <c r="F16" s="16">
        <v>1</v>
      </c>
      <c r="G16" s="16">
        <v>1</v>
      </c>
      <c r="H16" s="16">
        <v>1</v>
      </c>
      <c r="I16" s="124"/>
      <c r="J16" s="125"/>
      <c r="K16" s="125"/>
      <c r="L16" s="125"/>
      <c r="M16" s="125"/>
      <c r="N16" s="126"/>
      <c r="O16" s="13">
        <v>6</v>
      </c>
      <c r="P16" s="56"/>
      <c r="Q16" s="64">
        <f>IF(P16=6,(P16/P16)*5,(O16/(6-P16)*5))</f>
        <v>5</v>
      </c>
      <c r="R16" s="2" t="str">
        <f>IF(O16+P16=6,"Pass","Recheck")</f>
        <v>Pass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6.25" customHeight="1" x14ac:dyDescent="0.35">
      <c r="A17" s="94">
        <v>13</v>
      </c>
      <c r="B17" s="96" t="s">
        <v>29</v>
      </c>
      <c r="C17" s="11">
        <v>1</v>
      </c>
      <c r="D17" s="11">
        <v>1</v>
      </c>
      <c r="E17" s="124"/>
      <c r="F17" s="125"/>
      <c r="G17" s="125"/>
      <c r="H17" s="125"/>
      <c r="I17" s="125"/>
      <c r="J17" s="125"/>
      <c r="K17" s="125"/>
      <c r="L17" s="125"/>
      <c r="M17" s="125"/>
      <c r="N17" s="126"/>
      <c r="O17" s="13">
        <f>SUM(C17:F17)</f>
        <v>2</v>
      </c>
      <c r="P17" s="56"/>
      <c r="Q17" s="64">
        <f>IF(P17=2,(P17/P17)*5,(O17/(2-P17)*5))</f>
        <v>5</v>
      </c>
      <c r="R17" s="2" t="str">
        <f>IF(O17+P17=2,"Pass","Recheck")</f>
        <v>Pass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6.25" customHeight="1" x14ac:dyDescent="0.35">
      <c r="A18" s="94">
        <v>14</v>
      </c>
      <c r="B18" s="95" t="s">
        <v>30</v>
      </c>
      <c r="C18" s="11">
        <v>1</v>
      </c>
      <c r="D18" s="11">
        <v>1</v>
      </c>
      <c r="E18" s="11">
        <v>1</v>
      </c>
      <c r="F18" s="169"/>
      <c r="G18" s="170"/>
      <c r="H18" s="170"/>
      <c r="I18" s="170"/>
      <c r="J18" s="170"/>
      <c r="K18" s="170"/>
      <c r="L18" s="170"/>
      <c r="M18" s="170"/>
      <c r="N18" s="171"/>
      <c r="O18" s="13">
        <f>SUM(C18:E18)</f>
        <v>3</v>
      </c>
      <c r="P18" s="56"/>
      <c r="Q18" s="64">
        <f>IF(P18=3,(P18/P18)*5,(O18/(3-P18)*5))</f>
        <v>5</v>
      </c>
      <c r="R18" s="2" t="str">
        <f>IF(O18+P18=3,"Pass","Recheck")</f>
        <v>Pass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6.25" customHeight="1" x14ac:dyDescent="0.35">
      <c r="A19" s="94">
        <v>15</v>
      </c>
      <c r="B19" s="95" t="s">
        <v>31</v>
      </c>
      <c r="C19" s="11">
        <v>1</v>
      </c>
      <c r="D19" s="11">
        <v>1</v>
      </c>
      <c r="E19" s="11">
        <v>1</v>
      </c>
      <c r="F19" s="169"/>
      <c r="G19" s="170"/>
      <c r="H19" s="170"/>
      <c r="I19" s="170"/>
      <c r="J19" s="170"/>
      <c r="K19" s="170"/>
      <c r="L19" s="170"/>
      <c r="M19" s="170"/>
      <c r="N19" s="171"/>
      <c r="O19" s="13">
        <f>SUM(C19:E19)</f>
        <v>3</v>
      </c>
      <c r="P19" s="56"/>
      <c r="Q19" s="64">
        <f>IF(P19=3,(P19/P19)*5,(O19/(3-P19)*5))</f>
        <v>5</v>
      </c>
      <c r="R19" s="2" t="str">
        <f>IF(O19+P19=3,"Pass","Recheck")</f>
        <v>Pass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6.25" customHeight="1" x14ac:dyDescent="0.35">
      <c r="A20" s="94">
        <v>16</v>
      </c>
      <c r="B20" s="95" t="s">
        <v>17</v>
      </c>
      <c r="C20" s="11">
        <v>1</v>
      </c>
      <c r="D20" s="11">
        <v>1</v>
      </c>
      <c r="E20" s="11">
        <v>1</v>
      </c>
      <c r="F20" s="124"/>
      <c r="G20" s="125"/>
      <c r="H20" s="125"/>
      <c r="I20" s="125"/>
      <c r="J20" s="125"/>
      <c r="K20" s="125"/>
      <c r="L20" s="125"/>
      <c r="M20" s="125"/>
      <c r="N20" s="126"/>
      <c r="O20" s="13">
        <f>SUM(C20:F20)</f>
        <v>3</v>
      </c>
      <c r="P20" s="56"/>
      <c r="Q20" s="64">
        <f>IF(P20=3,(P20/P20)*5,(O20/(3-P20)*5))</f>
        <v>5</v>
      </c>
      <c r="R20" s="2" t="str">
        <f>IF(O20+P20=3,"Pass","Recheck")</f>
        <v>Pass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61" customFormat="1" ht="26.25" customHeight="1" thickBot="1" x14ac:dyDescent="0.4">
      <c r="A21" s="94">
        <v>17</v>
      </c>
      <c r="B21" s="95" t="s">
        <v>47</v>
      </c>
      <c r="C21" s="14">
        <v>1</v>
      </c>
      <c r="D21" s="14">
        <v>1</v>
      </c>
      <c r="E21" s="14">
        <v>1</v>
      </c>
      <c r="F21" s="14">
        <v>1</v>
      </c>
      <c r="G21" s="176"/>
      <c r="H21" s="176"/>
      <c r="I21" s="176"/>
      <c r="J21" s="176"/>
      <c r="K21" s="176"/>
      <c r="L21" s="176"/>
      <c r="M21" s="176"/>
      <c r="N21" s="177"/>
      <c r="O21" s="13">
        <f>SUM(C21:J21)</f>
        <v>4</v>
      </c>
      <c r="P21" s="56"/>
      <c r="Q21" s="64">
        <f>IF(P21=4,(P21/P21)*5,(O21/(4-P21)*5))</f>
        <v>5</v>
      </c>
      <c r="R21" s="2" t="str">
        <f>IF(O21+P21=4,"Pass","Recheck")</f>
        <v>Pass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6.25" customHeight="1" thickBot="1" x14ac:dyDescent="0.4">
      <c r="A22" s="35"/>
      <c r="B22" s="36"/>
      <c r="C22" s="22"/>
      <c r="D22" s="22"/>
      <c r="E22" s="22"/>
      <c r="F22" s="22"/>
      <c r="G22" s="22"/>
      <c r="H22" s="175" t="s">
        <v>32</v>
      </c>
      <c r="I22" s="173"/>
      <c r="J22" s="173"/>
      <c r="K22" s="173"/>
      <c r="L22" s="173"/>
      <c r="M22" s="173"/>
      <c r="N22" s="174"/>
      <c r="O22" s="37">
        <f>SUM(Q5:Q21)</f>
        <v>85</v>
      </c>
      <c r="P22" s="57"/>
      <c r="Q22" s="38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6.25" customHeight="1" thickBot="1" x14ac:dyDescent="0.4">
      <c r="A23" s="35"/>
      <c r="B23" s="23"/>
      <c r="D23" s="40"/>
      <c r="E23" s="2"/>
      <c r="F23" s="2"/>
      <c r="G23" s="2"/>
      <c r="H23" s="172" t="s">
        <v>22</v>
      </c>
      <c r="I23" s="173"/>
      <c r="J23" s="173"/>
      <c r="K23" s="173"/>
      <c r="L23" s="173"/>
      <c r="M23" s="173"/>
      <c r="N23" s="174"/>
      <c r="O23" s="62">
        <v>17</v>
      </c>
      <c r="P23" s="57"/>
      <c r="Q23" s="38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6.25" customHeight="1" thickTop="1" thickBot="1" x14ac:dyDescent="0.4">
      <c r="A24" s="35"/>
      <c r="B24" s="2"/>
      <c r="C24" s="2"/>
      <c r="D24" s="39"/>
      <c r="E24" s="2"/>
      <c r="F24" s="2"/>
      <c r="G24" s="2"/>
      <c r="H24" s="175" t="s">
        <v>33</v>
      </c>
      <c r="I24" s="173"/>
      <c r="J24" s="173"/>
      <c r="K24" s="173"/>
      <c r="L24" s="173"/>
      <c r="M24" s="173"/>
      <c r="N24" s="174"/>
      <c r="O24" s="67">
        <f>(O22/O23)</f>
        <v>5</v>
      </c>
      <c r="P24" s="58"/>
      <c r="Q24" s="27"/>
      <c r="R24" s="2"/>
      <c r="S24" s="27"/>
      <c r="T24" s="27"/>
      <c r="U24" s="27"/>
      <c r="V24" s="27"/>
      <c r="W24" s="2"/>
      <c r="X24" s="2"/>
      <c r="Y24" s="2"/>
      <c r="Z24" s="2"/>
      <c r="AA24" s="2"/>
      <c r="AB24" s="2"/>
      <c r="AC24" s="2"/>
    </row>
    <row r="25" spans="1:29" ht="24.75" thickTop="1" thickBot="1" x14ac:dyDescent="0.4">
      <c r="A25" s="41"/>
      <c r="B25" s="42"/>
      <c r="C25" s="42"/>
      <c r="D25" s="42"/>
      <c r="E25" s="42"/>
      <c r="F25" s="42"/>
      <c r="G25" s="42"/>
      <c r="H25" s="172" t="s">
        <v>34</v>
      </c>
      <c r="I25" s="173"/>
      <c r="J25" s="173"/>
      <c r="K25" s="173"/>
      <c r="L25" s="173"/>
      <c r="M25" s="173"/>
      <c r="N25" s="174"/>
      <c r="O25" s="66" t="str">
        <f>IF(O24=5,"ดีเยี่ยม",IF(O24&gt;=4,"ดีมาก",IF(O24&gt;=3,"ดี",IF(O24&gt;=2,"พอใช้",IF(O24&gt;=1,"ต้องปรับปรุง","ไม่มีการปฏิบัติตามมาตรฐาน")))))</f>
        <v>ดีเยี่ยม</v>
      </c>
      <c r="P25" s="59"/>
      <c r="Q25" s="2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6.25" customHeight="1" x14ac:dyDescent="0.35">
      <c r="A26" s="4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6"/>
      <c r="P26" s="59"/>
      <c r="Q26" s="27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6.25" customHeight="1" x14ac:dyDescent="0.35">
      <c r="A27" s="32"/>
      <c r="B27" s="166" t="s">
        <v>35</v>
      </c>
      <c r="C27" s="167"/>
      <c r="D27" s="167"/>
      <c r="E27" s="168"/>
      <c r="F27" s="2"/>
      <c r="G27" s="2"/>
      <c r="H27" s="2"/>
      <c r="I27" s="2"/>
      <c r="J27" s="2"/>
      <c r="K27" s="44"/>
      <c r="L27" s="44"/>
      <c r="M27" s="44"/>
      <c r="N27" s="44"/>
      <c r="O27" s="26"/>
      <c r="P27" s="59"/>
      <c r="Q27" s="27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6.25" customHeight="1" x14ac:dyDescent="0.4">
      <c r="A28" s="32"/>
      <c r="B28" s="155" t="s">
        <v>36</v>
      </c>
      <c r="C28" s="148"/>
      <c r="D28" s="161">
        <f>O24</f>
        <v>5</v>
      </c>
      <c r="E28" s="162"/>
      <c r="F28" s="2"/>
      <c r="G28" s="2"/>
      <c r="H28" s="2"/>
      <c r="I28" s="2"/>
      <c r="J28" s="2"/>
      <c r="K28" s="2"/>
      <c r="L28" s="2"/>
      <c r="M28" s="2"/>
      <c r="N28" s="2"/>
      <c r="O28" s="26"/>
      <c r="P28" s="59"/>
      <c r="Q28" s="27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6.25" customHeight="1" x14ac:dyDescent="0.4">
      <c r="A29" s="32"/>
      <c r="B29" s="147" t="s">
        <v>37</v>
      </c>
      <c r="C29" s="148"/>
      <c r="D29" s="149">
        <f>(70*D28)/100</f>
        <v>3.5</v>
      </c>
      <c r="E29" s="148"/>
      <c r="F29" s="2"/>
      <c r="G29" s="2"/>
      <c r="H29" s="2"/>
      <c r="I29" s="2"/>
      <c r="J29" s="2"/>
      <c r="K29" s="2"/>
      <c r="L29" s="2"/>
      <c r="M29" s="2"/>
      <c r="N29" s="2"/>
      <c r="O29" s="26"/>
      <c r="P29" s="59"/>
      <c r="Q29" s="27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6.25" customHeight="1" x14ac:dyDescent="0.4">
      <c r="A30" s="32"/>
      <c r="B30" s="155" t="s">
        <v>38</v>
      </c>
      <c r="C30" s="148"/>
      <c r="D30" s="156">
        <f>('ห้องอาจารย์ 1'!J15+'ห้องอาจารย์ 2'!J15+'ห้องอาจารย์ 3'!J15+'ห้องอาจารย์ 4'!J15+'ห้องอาจารย์ 5'!J15+คณบดี!J15)/6</f>
        <v>5</v>
      </c>
      <c r="E30" s="148"/>
      <c r="F30" s="2"/>
      <c r="G30" s="2"/>
      <c r="H30" s="2"/>
      <c r="I30" s="2"/>
      <c r="J30" s="2"/>
      <c r="K30" s="2"/>
      <c r="L30" s="2"/>
      <c r="M30" s="2"/>
      <c r="N30" s="2"/>
      <c r="O30" s="26"/>
      <c r="P30" s="59"/>
      <c r="Q30" s="27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6.25" customHeight="1" x14ac:dyDescent="0.4">
      <c r="A31" s="32"/>
      <c r="B31" s="147" t="s">
        <v>39</v>
      </c>
      <c r="C31" s="148"/>
      <c r="D31" s="149">
        <f>D30*1.5/5</f>
        <v>1.5</v>
      </c>
      <c r="E31" s="148"/>
      <c r="F31" s="2"/>
      <c r="G31" s="2"/>
      <c r="H31" s="2"/>
      <c r="I31" s="2"/>
      <c r="J31" s="2"/>
      <c r="K31" s="2"/>
      <c r="L31" s="2"/>
      <c r="M31" s="2"/>
      <c r="N31" s="2"/>
      <c r="O31" s="26"/>
      <c r="P31" s="59"/>
      <c r="Q31" s="27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6.25" customHeight="1" thickBot="1" x14ac:dyDescent="0.4">
      <c r="A32" s="32"/>
      <c r="B32" s="157" t="s">
        <v>40</v>
      </c>
      <c r="C32" s="158"/>
      <c r="D32" s="159">
        <f>SUM(D29+D31)</f>
        <v>5</v>
      </c>
      <c r="E32" s="160"/>
      <c r="F32" s="2"/>
      <c r="G32" s="2"/>
      <c r="H32" s="2"/>
      <c r="I32" s="2"/>
      <c r="J32" s="2"/>
      <c r="K32" s="2"/>
      <c r="L32" s="2"/>
      <c r="M32" s="2"/>
      <c r="N32" s="2"/>
      <c r="O32" s="26"/>
      <c r="P32" s="59"/>
      <c r="Q32" s="27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78.75" customHeight="1" thickBot="1" x14ac:dyDescent="0.45">
      <c r="A33" s="32"/>
      <c r="B33" s="151" t="s">
        <v>34</v>
      </c>
      <c r="C33" s="152"/>
      <c r="D33" s="153" t="str">
        <f>IF(D32=5,"ดีเยี่ยม",IF(D32&gt;=4,"ดีมาก",IF(D32&gt;=3,"ดี",IF(D32&gt;=2,"พอใช้",IF(D32&gt;=1,"ต้องปรับปรุง","ไม่มีการปฏิบัติตามมาตรฐาน")))))</f>
        <v>ดีเยี่ยม</v>
      </c>
      <c r="E33" s="154"/>
      <c r="F33" s="2"/>
      <c r="G33" s="2"/>
      <c r="H33" s="2"/>
      <c r="I33" s="2"/>
      <c r="J33" s="2"/>
      <c r="K33" s="2"/>
      <c r="L33" s="2"/>
      <c r="M33" s="2"/>
      <c r="N33" s="2"/>
      <c r="O33" s="26"/>
      <c r="P33" s="59"/>
      <c r="Q33" s="27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6.25" customHeight="1" x14ac:dyDescent="0.35">
      <c r="A34" s="4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6"/>
      <c r="P34" s="59"/>
      <c r="Q34" s="27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6.25" customHeight="1" x14ac:dyDescent="0.35">
      <c r="A35" s="43"/>
      <c r="B35" s="45" t="s">
        <v>41</v>
      </c>
      <c r="C35" s="150" t="s">
        <v>42</v>
      </c>
      <c r="D35" s="148"/>
      <c r="E35" s="2"/>
      <c r="F35" s="2"/>
      <c r="G35" s="2"/>
      <c r="H35" s="2"/>
      <c r="I35" s="2"/>
      <c r="J35" s="2"/>
      <c r="K35" s="2"/>
      <c r="L35" s="2"/>
      <c r="M35" s="2"/>
      <c r="N35" s="2"/>
      <c r="O35" s="26"/>
      <c r="P35" s="59"/>
      <c r="Q35" s="27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6.25" customHeight="1" x14ac:dyDescent="0.35">
      <c r="A36" s="43"/>
      <c r="B36" s="46">
        <v>1</v>
      </c>
      <c r="C36" s="47"/>
      <c r="D36" s="48"/>
      <c r="E36" s="2"/>
      <c r="F36" s="2"/>
      <c r="G36" s="2"/>
      <c r="H36" s="2"/>
      <c r="I36" s="2"/>
      <c r="J36" s="2"/>
      <c r="K36" s="2"/>
      <c r="L36" s="2"/>
      <c r="M36" s="2"/>
      <c r="N36" s="2"/>
      <c r="O36" s="26"/>
      <c r="P36" s="59"/>
      <c r="Q36" s="27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6.25" customHeight="1" x14ac:dyDescent="0.35">
      <c r="A37" s="43"/>
      <c r="B37" s="46">
        <v>2</v>
      </c>
      <c r="C37" s="47"/>
      <c r="D37" s="48"/>
      <c r="E37" s="2"/>
      <c r="F37" s="2"/>
      <c r="G37" s="2"/>
      <c r="H37" s="2"/>
      <c r="I37" s="2"/>
      <c r="J37" s="2"/>
      <c r="K37" s="2"/>
      <c r="L37" s="2"/>
      <c r="M37" s="2"/>
      <c r="N37" s="2"/>
      <c r="O37" s="26"/>
      <c r="P37" s="57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6.25" customHeight="1" x14ac:dyDescent="0.35">
      <c r="A38" s="43"/>
      <c r="B38" s="49">
        <v>3</v>
      </c>
      <c r="C38" s="47"/>
      <c r="D38" s="48"/>
      <c r="E38" s="2"/>
      <c r="F38" s="2"/>
      <c r="G38" s="2"/>
      <c r="H38" s="2"/>
      <c r="I38" s="2"/>
      <c r="J38" s="2"/>
      <c r="K38" s="2"/>
      <c r="L38" s="2"/>
      <c r="M38" s="2"/>
      <c r="N38" s="2"/>
      <c r="O38" s="26"/>
      <c r="P38" s="57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26.25" customHeight="1" x14ac:dyDescent="0.35">
      <c r="A39" s="43"/>
      <c r="B39" s="46">
        <v>4</v>
      </c>
      <c r="C39" s="50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6"/>
      <c r="P39" s="57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6.25" customHeight="1" x14ac:dyDescent="0.35">
      <c r="A40" s="4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6"/>
      <c r="P40" s="57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6.25" customHeight="1" x14ac:dyDescent="0.35">
      <c r="A41" s="4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6"/>
      <c r="P41" s="57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6.25" customHeight="1" x14ac:dyDescent="0.35">
      <c r="A42" s="4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6"/>
      <c r="P42" s="57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6.25" customHeight="1" x14ac:dyDescent="0.35">
      <c r="A43" s="4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6"/>
      <c r="P43" s="57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6.25" customHeight="1" x14ac:dyDescent="0.35">
      <c r="A44" s="4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6"/>
      <c r="P44" s="57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6.25" customHeight="1" x14ac:dyDescent="0.35">
      <c r="A45" s="4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6"/>
      <c r="P45" s="57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6.25" customHeight="1" x14ac:dyDescent="0.35">
      <c r="A46" s="4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6"/>
      <c r="P46" s="57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6.25" customHeight="1" x14ac:dyDescent="0.35">
      <c r="A47" s="4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6"/>
      <c r="P47" s="57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6.25" customHeight="1" x14ac:dyDescent="0.35">
      <c r="A48" s="4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6"/>
      <c r="P48" s="57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6.25" customHeight="1" x14ac:dyDescent="0.35">
      <c r="A49" s="4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6"/>
      <c r="P49" s="57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6.25" customHeight="1" x14ac:dyDescent="0.35">
      <c r="A50" s="4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6"/>
      <c r="P50" s="57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6.25" customHeight="1" x14ac:dyDescent="0.35">
      <c r="A51" s="4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6"/>
      <c r="P51" s="57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6.25" customHeight="1" x14ac:dyDescent="0.35">
      <c r="A52" s="4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6"/>
      <c r="P52" s="57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6.25" customHeight="1" x14ac:dyDescent="0.35">
      <c r="A53" s="4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6"/>
      <c r="P53" s="57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6.25" customHeight="1" x14ac:dyDescent="0.35">
      <c r="A54" s="4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6"/>
      <c r="P54" s="57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6.25" customHeight="1" x14ac:dyDescent="0.35">
      <c r="A55" s="4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6"/>
      <c r="P55" s="57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6.25" customHeight="1" x14ac:dyDescent="0.35">
      <c r="A56" s="4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6"/>
      <c r="P56" s="57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6.25" customHeight="1" x14ac:dyDescent="0.35">
      <c r="A57" s="4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6"/>
      <c r="P57" s="5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6.25" customHeight="1" x14ac:dyDescent="0.35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6"/>
      <c r="P58" s="5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6.25" customHeight="1" x14ac:dyDescent="0.35">
      <c r="A59" s="4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6"/>
      <c r="P59" s="5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6.25" customHeight="1" x14ac:dyDescent="0.35">
      <c r="A60" s="4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6"/>
      <c r="P60" s="57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6.25" customHeight="1" x14ac:dyDescent="0.35">
      <c r="A61" s="4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6"/>
      <c r="P61" s="57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6.25" customHeight="1" x14ac:dyDescent="0.35">
      <c r="A62" s="4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6"/>
      <c r="P62" s="57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6.25" customHeight="1" x14ac:dyDescent="0.35">
      <c r="A63" s="4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6"/>
      <c r="P63" s="57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6.25" customHeight="1" x14ac:dyDescent="0.35">
      <c r="A64" s="4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6"/>
      <c r="P64" s="5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6.25" customHeight="1" x14ac:dyDescent="0.35">
      <c r="A65" s="4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6"/>
      <c r="P65" s="57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6.25" customHeight="1" x14ac:dyDescent="0.35">
      <c r="A66" s="4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6"/>
      <c r="P66" s="5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6.25" customHeight="1" x14ac:dyDescent="0.35">
      <c r="A67" s="4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6"/>
      <c r="P67" s="57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6.25" customHeight="1" x14ac:dyDescent="0.35">
      <c r="A68" s="4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6"/>
      <c r="P68" s="57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6.25" customHeight="1" x14ac:dyDescent="0.35">
      <c r="A69" s="4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6"/>
      <c r="P69" s="57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6.25" customHeight="1" x14ac:dyDescent="0.35">
      <c r="A70" s="4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6"/>
      <c r="P70" s="57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6.25" customHeight="1" x14ac:dyDescent="0.35">
      <c r="A71" s="4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6"/>
      <c r="P71" s="57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6.25" customHeight="1" x14ac:dyDescent="0.35">
      <c r="A72" s="4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6"/>
      <c r="P72" s="57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6.25" customHeight="1" x14ac:dyDescent="0.35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6"/>
      <c r="P73" s="57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6.25" customHeight="1" x14ac:dyDescent="0.35">
      <c r="A74" s="4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6"/>
      <c r="P74" s="5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6.25" customHeight="1" x14ac:dyDescent="0.35">
      <c r="A75" s="4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6"/>
      <c r="P75" s="5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6.25" customHeight="1" x14ac:dyDescent="0.35">
      <c r="A76" s="4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6"/>
      <c r="P76" s="5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6.25" customHeight="1" x14ac:dyDescent="0.35">
      <c r="A77" s="4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6"/>
      <c r="P77" s="5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6.25" customHeight="1" x14ac:dyDescent="0.35">
      <c r="A78" s="4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6"/>
      <c r="P78" s="57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6.25" customHeight="1" x14ac:dyDescent="0.35">
      <c r="A79" s="4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6"/>
      <c r="P79" s="57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6.25" customHeight="1" x14ac:dyDescent="0.35">
      <c r="A80" s="4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6"/>
      <c r="P80" s="57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6.25" customHeight="1" x14ac:dyDescent="0.35">
      <c r="A81" s="4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6"/>
      <c r="P81" s="57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6.25" customHeight="1" x14ac:dyDescent="0.35">
      <c r="A82" s="4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6"/>
      <c r="P82" s="57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6.25" customHeight="1" x14ac:dyDescent="0.35">
      <c r="A83" s="4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6"/>
      <c r="P83" s="57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6.25" customHeight="1" x14ac:dyDescent="0.35">
      <c r="A84" s="4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6"/>
      <c r="P84" s="57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6.25" customHeight="1" x14ac:dyDescent="0.35">
      <c r="A85" s="4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6"/>
      <c r="P85" s="57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6.25" customHeight="1" x14ac:dyDescent="0.35">
      <c r="A86" s="4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6"/>
      <c r="P86" s="57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6.25" customHeight="1" x14ac:dyDescent="0.35">
      <c r="A87" s="4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6"/>
      <c r="P87" s="57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6.25" customHeight="1" x14ac:dyDescent="0.35">
      <c r="A88" s="4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6"/>
      <c r="P88" s="5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6.25" customHeight="1" x14ac:dyDescent="0.35">
      <c r="A89" s="4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6"/>
      <c r="P89" s="5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6.25" customHeight="1" x14ac:dyDescent="0.35">
      <c r="A90" s="4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6"/>
      <c r="P90" s="57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6.25" customHeight="1" x14ac:dyDescent="0.35">
      <c r="A91" s="4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6"/>
      <c r="P91" s="57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6.25" customHeight="1" x14ac:dyDescent="0.35">
      <c r="A92" s="4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6"/>
      <c r="P92" s="57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6.25" customHeight="1" x14ac:dyDescent="0.35">
      <c r="A93" s="4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6"/>
      <c r="P93" s="5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6.25" customHeight="1" x14ac:dyDescent="0.35">
      <c r="A94" s="4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6"/>
      <c r="P94" s="5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6.25" customHeight="1" x14ac:dyDescent="0.35">
      <c r="A95" s="4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6"/>
      <c r="P95" s="5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6.25" customHeight="1" x14ac:dyDescent="0.35">
      <c r="A96" s="4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6"/>
      <c r="P96" s="57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6.25" customHeight="1" x14ac:dyDescent="0.35">
      <c r="A97" s="4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6"/>
      <c r="P97" s="57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6.25" customHeight="1" x14ac:dyDescent="0.35">
      <c r="A98" s="4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6"/>
      <c r="P98" s="5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6.25" customHeight="1" x14ac:dyDescent="0.35">
      <c r="A99" s="4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6"/>
      <c r="P99" s="5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6.25" customHeight="1" x14ac:dyDescent="0.35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6"/>
      <c r="P100" s="5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6.25" customHeight="1" x14ac:dyDescent="0.35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6"/>
      <c r="P101" s="5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6.25" customHeight="1" x14ac:dyDescent="0.35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6"/>
      <c r="P102" s="57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6.25" customHeight="1" x14ac:dyDescent="0.35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6"/>
      <c r="P103" s="57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6.25" customHeight="1" x14ac:dyDescent="0.35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6"/>
      <c r="P104" s="57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6.25" customHeight="1" x14ac:dyDescent="0.35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6"/>
      <c r="P105" s="57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6.25" customHeight="1" x14ac:dyDescent="0.35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6"/>
      <c r="P106" s="57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6.25" customHeight="1" x14ac:dyDescent="0.35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6"/>
      <c r="P107" s="57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6.25" customHeight="1" x14ac:dyDescent="0.35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6"/>
      <c r="P108" s="57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6.25" customHeight="1" x14ac:dyDescent="0.35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6"/>
      <c r="P109" s="57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6.25" customHeight="1" x14ac:dyDescent="0.35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6"/>
      <c r="P110" s="57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6.25" customHeight="1" x14ac:dyDescent="0.35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6"/>
      <c r="P111" s="57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6.25" customHeight="1" x14ac:dyDescent="0.35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6"/>
      <c r="P112" s="57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6.25" customHeight="1" x14ac:dyDescent="0.35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6"/>
      <c r="P113" s="57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6.25" customHeight="1" x14ac:dyDescent="0.35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6"/>
      <c r="P114" s="57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6.25" customHeight="1" x14ac:dyDescent="0.35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6"/>
      <c r="P115" s="57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6.25" customHeight="1" x14ac:dyDescent="0.35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6"/>
      <c r="P116" s="57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6.25" customHeight="1" x14ac:dyDescent="0.35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6"/>
      <c r="P117" s="5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6.25" customHeight="1" x14ac:dyDescent="0.35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6"/>
      <c r="P118" s="5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6.25" customHeight="1" x14ac:dyDescent="0.35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6"/>
      <c r="P119" s="5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6.25" customHeight="1" x14ac:dyDescent="0.35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6"/>
      <c r="P120" s="57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6.25" customHeight="1" x14ac:dyDescent="0.35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6"/>
      <c r="P121" s="57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6.25" customHeight="1" x14ac:dyDescent="0.35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6"/>
      <c r="P122" s="5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6.25" customHeight="1" x14ac:dyDescent="0.35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6"/>
      <c r="P123" s="5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6.25" customHeight="1" x14ac:dyDescent="0.35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6"/>
      <c r="P124" s="5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6.25" customHeight="1" x14ac:dyDescent="0.35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6"/>
      <c r="P125" s="5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6.25" customHeight="1" x14ac:dyDescent="0.35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6"/>
      <c r="P126" s="57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6.25" customHeight="1" x14ac:dyDescent="0.35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6"/>
      <c r="P127" s="57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6.25" customHeight="1" x14ac:dyDescent="0.35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6"/>
      <c r="P128" s="57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6.25" customHeight="1" x14ac:dyDescent="0.35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6"/>
      <c r="P129" s="57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6.25" customHeight="1" x14ac:dyDescent="0.35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6"/>
      <c r="P130" s="57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6.25" customHeight="1" x14ac:dyDescent="0.35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6"/>
      <c r="P131" s="57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6.25" customHeight="1" x14ac:dyDescent="0.35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6"/>
      <c r="P132" s="57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6.25" customHeight="1" x14ac:dyDescent="0.35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6"/>
      <c r="P133" s="57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6.25" customHeight="1" x14ac:dyDescent="0.35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6"/>
      <c r="P134" s="57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6.25" customHeight="1" x14ac:dyDescent="0.35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6"/>
      <c r="P135" s="57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6.25" customHeight="1" x14ac:dyDescent="0.35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6"/>
      <c r="P136" s="57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6.25" customHeight="1" x14ac:dyDescent="0.35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6"/>
      <c r="P137" s="57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6.25" customHeight="1" x14ac:dyDescent="0.35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6"/>
      <c r="P138" s="57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6.25" customHeight="1" x14ac:dyDescent="0.35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6"/>
      <c r="P139" s="57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6.25" customHeight="1" x14ac:dyDescent="0.35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6"/>
      <c r="P140" s="57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6.25" customHeight="1" x14ac:dyDescent="0.35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6"/>
      <c r="P141" s="5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6.25" customHeight="1" x14ac:dyDescent="0.35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6"/>
      <c r="P142" s="5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6.25" customHeight="1" x14ac:dyDescent="0.35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6"/>
      <c r="P143" s="5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6.25" customHeight="1" x14ac:dyDescent="0.35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6"/>
      <c r="P144" s="5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6.25" customHeight="1" x14ac:dyDescent="0.35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6"/>
      <c r="P145" s="57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6.25" customHeight="1" x14ac:dyDescent="0.35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6"/>
      <c r="P146" s="5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6.25" customHeight="1" x14ac:dyDescent="0.35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6"/>
      <c r="P147" s="5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6.25" customHeight="1" x14ac:dyDescent="0.35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6"/>
      <c r="P148" s="5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6.25" customHeight="1" x14ac:dyDescent="0.35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6"/>
      <c r="P149" s="5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6.25" customHeight="1" x14ac:dyDescent="0.35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6"/>
      <c r="P150" s="57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6.25" customHeight="1" x14ac:dyDescent="0.35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6"/>
      <c r="P151" s="57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6.25" customHeight="1" x14ac:dyDescent="0.35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6"/>
      <c r="P152" s="57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6.25" customHeight="1" x14ac:dyDescent="0.35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6"/>
      <c r="P153" s="57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6.25" customHeight="1" x14ac:dyDescent="0.35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6"/>
      <c r="P154" s="57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6.25" customHeight="1" x14ac:dyDescent="0.35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6"/>
      <c r="P155" s="57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6.25" customHeight="1" x14ac:dyDescent="0.35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6"/>
      <c r="P156" s="57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6.25" customHeight="1" x14ac:dyDescent="0.35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6"/>
      <c r="P157" s="57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6.25" customHeight="1" x14ac:dyDescent="0.35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6"/>
      <c r="P158" s="57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6.25" customHeight="1" x14ac:dyDescent="0.35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6"/>
      <c r="P159" s="57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6.25" customHeight="1" x14ac:dyDescent="0.35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6"/>
      <c r="P160" s="57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6.25" customHeight="1" x14ac:dyDescent="0.35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6"/>
      <c r="P161" s="57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6.25" customHeight="1" x14ac:dyDescent="0.35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6"/>
      <c r="P162" s="57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6.25" customHeight="1" x14ac:dyDescent="0.35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6"/>
      <c r="P163" s="57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6.25" customHeight="1" x14ac:dyDescent="0.35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6"/>
      <c r="P164" s="57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6.25" customHeight="1" x14ac:dyDescent="0.35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6"/>
      <c r="P165" s="5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6.25" customHeight="1" x14ac:dyDescent="0.35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6"/>
      <c r="P166" s="5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6.25" customHeight="1" x14ac:dyDescent="0.35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6"/>
      <c r="P167" s="5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6.25" customHeight="1" x14ac:dyDescent="0.35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6"/>
      <c r="P168" s="57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6.25" customHeight="1" x14ac:dyDescent="0.35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6"/>
      <c r="P169" s="57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6.25" customHeight="1" x14ac:dyDescent="0.35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6"/>
      <c r="P170" s="5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6.25" customHeight="1" x14ac:dyDescent="0.35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6"/>
      <c r="P171" s="5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6.25" customHeight="1" x14ac:dyDescent="0.35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6"/>
      <c r="P172" s="5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6.25" customHeight="1" x14ac:dyDescent="0.35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6"/>
      <c r="P173" s="5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6.25" customHeight="1" x14ac:dyDescent="0.35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6"/>
      <c r="P174" s="5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6.25" customHeight="1" x14ac:dyDescent="0.35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6"/>
      <c r="P175" s="5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6.25" customHeight="1" x14ac:dyDescent="0.35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6"/>
      <c r="P176" s="5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6.25" customHeight="1" x14ac:dyDescent="0.35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6"/>
      <c r="P177" s="5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6.25" customHeight="1" x14ac:dyDescent="0.35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6"/>
      <c r="P178" s="5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6.25" customHeight="1" x14ac:dyDescent="0.35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6"/>
      <c r="P179" s="5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6.25" customHeight="1" x14ac:dyDescent="0.35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6"/>
      <c r="P180" s="5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6.25" customHeight="1" x14ac:dyDescent="0.35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6"/>
      <c r="P181" s="5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6.25" customHeight="1" x14ac:dyDescent="0.35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6"/>
      <c r="P182" s="5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6.25" customHeight="1" x14ac:dyDescent="0.35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6"/>
      <c r="P183" s="5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6.25" customHeight="1" x14ac:dyDescent="0.35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6"/>
      <c r="P184" s="5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6.25" customHeight="1" x14ac:dyDescent="0.35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6"/>
      <c r="P185" s="5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6.25" customHeight="1" x14ac:dyDescent="0.35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6"/>
      <c r="P186" s="5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6.25" customHeight="1" x14ac:dyDescent="0.35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6"/>
      <c r="P187" s="5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6.25" customHeight="1" x14ac:dyDescent="0.35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6"/>
      <c r="P188" s="57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6.25" customHeight="1" x14ac:dyDescent="0.35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6"/>
      <c r="P189" s="57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6.25" customHeight="1" x14ac:dyDescent="0.35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6"/>
      <c r="P190" s="5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6.25" customHeight="1" x14ac:dyDescent="0.35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6"/>
      <c r="P191" s="5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6.25" customHeight="1" x14ac:dyDescent="0.35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6"/>
      <c r="P192" s="57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6.25" customHeight="1" x14ac:dyDescent="0.35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6"/>
      <c r="P193" s="57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6.25" customHeight="1" x14ac:dyDescent="0.35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6"/>
      <c r="P194" s="57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6.25" customHeight="1" x14ac:dyDescent="0.35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6"/>
      <c r="P195" s="5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6.25" customHeight="1" x14ac:dyDescent="0.35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6"/>
      <c r="P196" s="5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6.25" customHeight="1" x14ac:dyDescent="0.35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6"/>
      <c r="P197" s="5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6.25" customHeight="1" x14ac:dyDescent="0.35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6"/>
      <c r="P198" s="5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6.25" customHeight="1" x14ac:dyDescent="0.35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6"/>
      <c r="P199" s="57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6.25" customHeight="1" x14ac:dyDescent="0.35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6"/>
      <c r="P200" s="57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6.25" customHeight="1" x14ac:dyDescent="0.35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6"/>
      <c r="P201" s="57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6.25" customHeight="1" x14ac:dyDescent="0.35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6"/>
      <c r="P202" s="57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6.25" customHeight="1" x14ac:dyDescent="0.35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6"/>
      <c r="P203" s="57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6.25" customHeight="1" x14ac:dyDescent="0.35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6"/>
      <c r="P204" s="57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6.25" customHeight="1" x14ac:dyDescent="0.35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6"/>
      <c r="P205" s="57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6.25" customHeight="1" x14ac:dyDescent="0.35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6"/>
      <c r="P206" s="57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6.25" customHeight="1" x14ac:dyDescent="0.35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6"/>
      <c r="P207" s="57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6.25" customHeight="1" x14ac:dyDescent="0.35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6"/>
      <c r="P208" s="57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6.25" customHeight="1" x14ac:dyDescent="0.35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6"/>
      <c r="P209" s="57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6.25" customHeight="1" x14ac:dyDescent="0.35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6"/>
      <c r="P210" s="57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6.25" customHeight="1" x14ac:dyDescent="0.35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6"/>
      <c r="P211" s="57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6.25" customHeight="1" x14ac:dyDescent="0.35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6"/>
      <c r="P212" s="57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6.25" customHeight="1" x14ac:dyDescent="0.35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6"/>
      <c r="P213" s="57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6.25" customHeight="1" x14ac:dyDescent="0.35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6"/>
      <c r="P214" s="5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6.25" customHeight="1" x14ac:dyDescent="0.35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6"/>
      <c r="P215" s="5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6.25" customHeight="1" x14ac:dyDescent="0.35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6"/>
      <c r="P216" s="5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6.25" customHeight="1" x14ac:dyDescent="0.35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6"/>
      <c r="P217" s="57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6.25" customHeight="1" x14ac:dyDescent="0.35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6"/>
      <c r="P218" s="57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6.25" customHeight="1" x14ac:dyDescent="0.35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6"/>
      <c r="P219" s="5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6.25" customHeight="1" x14ac:dyDescent="0.35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6"/>
      <c r="P220" s="5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6.25" customHeight="1" x14ac:dyDescent="0.35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6"/>
      <c r="P221" s="5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6.25" customHeight="1" x14ac:dyDescent="0.35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6"/>
      <c r="P222" s="5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6.25" customHeight="1" x14ac:dyDescent="0.35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6"/>
      <c r="P223" s="5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6.25" customHeight="1" x14ac:dyDescent="0.35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6"/>
      <c r="P224" s="5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6.25" customHeight="1" x14ac:dyDescent="0.35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6"/>
      <c r="P225" s="5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6.25" customHeight="1" x14ac:dyDescent="0.35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6"/>
      <c r="P226" s="5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6.25" customHeight="1" x14ac:dyDescent="0.35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6"/>
      <c r="P227" s="5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6.25" customHeight="1" x14ac:dyDescent="0.35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6"/>
      <c r="P228" s="5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6.25" customHeight="1" x14ac:dyDescent="0.35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6"/>
      <c r="P229" s="5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6.25" customHeight="1" x14ac:dyDescent="0.35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6"/>
      <c r="P230" s="5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6.25" customHeight="1" x14ac:dyDescent="0.35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6"/>
      <c r="P231" s="5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6.25" customHeight="1" x14ac:dyDescent="0.35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6"/>
      <c r="P232" s="5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6.25" customHeight="1" x14ac:dyDescent="0.35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6"/>
      <c r="P233" s="5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6.25" customHeight="1" x14ac:dyDescent="0.35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6"/>
      <c r="P234" s="5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6.25" customHeight="1" x14ac:dyDescent="0.35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6"/>
      <c r="P235" s="5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6.25" customHeight="1" x14ac:dyDescent="0.35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6"/>
      <c r="P236" s="5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6.25" customHeight="1" x14ac:dyDescent="0.35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6"/>
      <c r="P237" s="57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6.25" customHeight="1" x14ac:dyDescent="0.35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6"/>
      <c r="P238" s="5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6.25" customHeight="1" x14ac:dyDescent="0.35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6"/>
      <c r="P239" s="5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6.25" customHeight="1" x14ac:dyDescent="0.35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6"/>
      <c r="P240" s="5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6.25" customHeight="1" x14ac:dyDescent="0.35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6"/>
      <c r="P241" s="57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6.25" customHeight="1" x14ac:dyDescent="0.35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6"/>
      <c r="P242" s="57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6.25" customHeight="1" x14ac:dyDescent="0.35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6"/>
      <c r="P243" s="5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6.25" customHeight="1" x14ac:dyDescent="0.35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6"/>
      <c r="P244" s="5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6.25" customHeight="1" x14ac:dyDescent="0.35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6"/>
      <c r="P245" s="5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6.25" customHeight="1" x14ac:dyDescent="0.35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6"/>
      <c r="P246" s="5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6.25" customHeight="1" x14ac:dyDescent="0.35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6"/>
      <c r="P247" s="57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6.25" customHeight="1" x14ac:dyDescent="0.35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6"/>
      <c r="P248" s="57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6.25" customHeight="1" x14ac:dyDescent="0.35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6"/>
      <c r="P249" s="57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6.25" customHeight="1" x14ac:dyDescent="0.35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6"/>
      <c r="P250" s="57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6.25" customHeight="1" x14ac:dyDescent="0.35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6"/>
      <c r="P251" s="57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6.25" customHeight="1" x14ac:dyDescent="0.35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6"/>
      <c r="P252" s="57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6.25" customHeight="1" x14ac:dyDescent="0.35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6"/>
      <c r="P253" s="57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6.25" customHeight="1" x14ac:dyDescent="0.35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6"/>
      <c r="P254" s="57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6.25" customHeight="1" x14ac:dyDescent="0.35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6"/>
      <c r="P255" s="57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6.25" customHeight="1" x14ac:dyDescent="0.35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6"/>
      <c r="P256" s="57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6.25" customHeight="1" x14ac:dyDescent="0.35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6"/>
      <c r="P257" s="57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6.25" customHeight="1" x14ac:dyDescent="0.35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6"/>
      <c r="P258" s="57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6.25" customHeight="1" x14ac:dyDescent="0.35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6"/>
      <c r="P259" s="57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6.25" customHeight="1" x14ac:dyDescent="0.35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6"/>
      <c r="P260" s="57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6.25" customHeight="1" x14ac:dyDescent="0.35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6"/>
      <c r="P261" s="57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6.25" customHeight="1" x14ac:dyDescent="0.35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6"/>
      <c r="P262" s="5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6.25" customHeight="1" x14ac:dyDescent="0.35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6"/>
      <c r="P263" s="5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6.25" customHeight="1" x14ac:dyDescent="0.35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6"/>
      <c r="P264" s="5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6.25" customHeight="1" x14ac:dyDescent="0.35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6"/>
      <c r="P265" s="57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6.25" customHeight="1" x14ac:dyDescent="0.35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6"/>
      <c r="P266" s="57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6.25" customHeight="1" x14ac:dyDescent="0.35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6"/>
      <c r="P267" s="57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6.25" customHeight="1" x14ac:dyDescent="0.35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6"/>
      <c r="P268" s="57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6.25" customHeight="1" x14ac:dyDescent="0.35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6"/>
      <c r="P269" s="57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6.25" customHeight="1" x14ac:dyDescent="0.35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6"/>
      <c r="P270" s="57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6.25" customHeight="1" x14ac:dyDescent="0.35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6"/>
      <c r="P271" s="57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6.25" customHeight="1" x14ac:dyDescent="0.35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6"/>
      <c r="P272" s="57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6.25" customHeight="1" x14ac:dyDescent="0.35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6"/>
      <c r="P273" s="57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6.25" customHeight="1" x14ac:dyDescent="0.35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6"/>
      <c r="P274" s="57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6.25" customHeight="1" x14ac:dyDescent="0.35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6"/>
      <c r="P275" s="57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6.25" customHeight="1" x14ac:dyDescent="0.35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6"/>
      <c r="P276" s="57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6.25" customHeight="1" x14ac:dyDescent="0.35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6"/>
      <c r="P277" s="57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6.25" customHeight="1" x14ac:dyDescent="0.35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6"/>
      <c r="P278" s="57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6.25" customHeight="1" x14ac:dyDescent="0.35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6"/>
      <c r="P279" s="57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6.25" customHeight="1" x14ac:dyDescent="0.35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6"/>
      <c r="P280" s="57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6.25" customHeight="1" x14ac:dyDescent="0.35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6"/>
      <c r="P281" s="57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6.25" customHeight="1" x14ac:dyDescent="0.35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6"/>
      <c r="P282" s="57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6.25" customHeight="1" x14ac:dyDescent="0.35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6"/>
      <c r="P283" s="57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6.25" customHeight="1" x14ac:dyDescent="0.35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6"/>
      <c r="P284" s="57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6.25" customHeight="1" x14ac:dyDescent="0.35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6"/>
      <c r="P285" s="57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6.25" customHeight="1" x14ac:dyDescent="0.35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6"/>
      <c r="P286" s="57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6.25" customHeight="1" x14ac:dyDescent="0.35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6"/>
      <c r="P287" s="57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6.25" customHeight="1" x14ac:dyDescent="0.35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6"/>
      <c r="P288" s="57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6.25" customHeight="1" x14ac:dyDescent="0.35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6"/>
      <c r="P289" s="57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6.25" customHeight="1" x14ac:dyDescent="0.35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6"/>
      <c r="P290" s="57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6.25" customHeight="1" x14ac:dyDescent="0.35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6"/>
      <c r="P291" s="57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6.25" customHeight="1" x14ac:dyDescent="0.35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6"/>
      <c r="P292" s="57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6.25" customHeight="1" x14ac:dyDescent="0.35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6"/>
      <c r="P293" s="57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6.25" customHeight="1" x14ac:dyDescent="0.35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6"/>
      <c r="P294" s="57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6.25" customHeight="1" x14ac:dyDescent="0.35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6"/>
      <c r="P295" s="57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6.25" customHeight="1" x14ac:dyDescent="0.35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6"/>
      <c r="P296" s="57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6.25" customHeight="1" x14ac:dyDescent="0.35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6"/>
      <c r="P297" s="57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6.25" customHeight="1" x14ac:dyDescent="0.35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6"/>
      <c r="P298" s="57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6.25" customHeight="1" x14ac:dyDescent="0.35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6"/>
      <c r="P299" s="57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6.25" customHeight="1" x14ac:dyDescent="0.35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6"/>
      <c r="P300" s="57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6.25" customHeight="1" x14ac:dyDescent="0.35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6"/>
      <c r="P301" s="57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6.25" customHeight="1" x14ac:dyDescent="0.35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6"/>
      <c r="P302" s="57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6.25" customHeight="1" x14ac:dyDescent="0.35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6"/>
      <c r="P303" s="57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6.25" customHeight="1" x14ac:dyDescent="0.35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6"/>
      <c r="P304" s="57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6.25" customHeight="1" x14ac:dyDescent="0.35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6"/>
      <c r="P305" s="57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6.25" customHeight="1" x14ac:dyDescent="0.35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6"/>
      <c r="P306" s="57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6.25" customHeight="1" x14ac:dyDescent="0.35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6"/>
      <c r="P307" s="57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6.25" customHeight="1" x14ac:dyDescent="0.35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6"/>
      <c r="P308" s="57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6.25" customHeight="1" x14ac:dyDescent="0.35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6"/>
      <c r="P309" s="57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6.25" customHeight="1" x14ac:dyDescent="0.35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6"/>
      <c r="P310" s="57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6.25" customHeight="1" x14ac:dyDescent="0.35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6"/>
      <c r="P311" s="57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6.25" customHeight="1" x14ac:dyDescent="0.35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6"/>
      <c r="P312" s="57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6.25" customHeight="1" x14ac:dyDescent="0.35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6"/>
      <c r="P313" s="57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6.25" customHeight="1" x14ac:dyDescent="0.35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6"/>
      <c r="P314" s="57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6.25" customHeight="1" x14ac:dyDescent="0.35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6"/>
      <c r="P315" s="5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6.25" customHeight="1" x14ac:dyDescent="0.35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6"/>
      <c r="P316" s="5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6.25" customHeight="1" x14ac:dyDescent="0.35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6"/>
      <c r="P317" s="5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6.25" customHeight="1" x14ac:dyDescent="0.35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6"/>
      <c r="P318" s="5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6.25" customHeight="1" x14ac:dyDescent="0.35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6"/>
      <c r="P319" s="5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6.25" customHeight="1" x14ac:dyDescent="0.35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6"/>
      <c r="P320" s="5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6.25" customHeight="1" x14ac:dyDescent="0.35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6"/>
      <c r="P321" s="5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6.25" customHeight="1" x14ac:dyDescent="0.35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6"/>
      <c r="P322" s="5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6.25" customHeight="1" x14ac:dyDescent="0.35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6"/>
      <c r="P323" s="5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6.25" customHeight="1" x14ac:dyDescent="0.35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6"/>
      <c r="P324" s="5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6.25" customHeight="1" x14ac:dyDescent="0.35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6"/>
      <c r="P325" s="5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6.25" customHeight="1" x14ac:dyDescent="0.35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6"/>
      <c r="P326" s="5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6.25" customHeight="1" x14ac:dyDescent="0.35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6"/>
      <c r="P327" s="5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6.25" customHeight="1" x14ac:dyDescent="0.35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6"/>
      <c r="P328" s="5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6.25" customHeight="1" x14ac:dyDescent="0.35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6"/>
      <c r="P329" s="5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6.25" customHeight="1" x14ac:dyDescent="0.35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6"/>
      <c r="P330" s="5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6.25" customHeight="1" x14ac:dyDescent="0.35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6"/>
      <c r="P331" s="5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6.25" customHeight="1" x14ac:dyDescent="0.35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6"/>
      <c r="P332" s="5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6.25" customHeight="1" x14ac:dyDescent="0.35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6"/>
      <c r="P333" s="57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6.25" customHeight="1" x14ac:dyDescent="0.35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6"/>
      <c r="P334" s="5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6.25" customHeight="1" x14ac:dyDescent="0.35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6"/>
      <c r="P335" s="5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6.25" customHeight="1" x14ac:dyDescent="0.35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6"/>
      <c r="P336" s="5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6.25" customHeight="1" x14ac:dyDescent="0.35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6"/>
      <c r="P337" s="57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6.25" customHeight="1" x14ac:dyDescent="0.35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6"/>
      <c r="P338" s="57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6.25" customHeight="1" x14ac:dyDescent="0.35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6"/>
      <c r="P339" s="57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6.25" customHeight="1" x14ac:dyDescent="0.35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6"/>
      <c r="P340" s="57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6.25" customHeight="1" x14ac:dyDescent="0.35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6"/>
      <c r="P341" s="57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6.25" customHeight="1" x14ac:dyDescent="0.35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6"/>
      <c r="P342" s="57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6.25" customHeight="1" x14ac:dyDescent="0.35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6"/>
      <c r="P343" s="57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6.25" customHeight="1" x14ac:dyDescent="0.35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6"/>
      <c r="P344" s="57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6.25" customHeight="1" x14ac:dyDescent="0.35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6"/>
      <c r="P345" s="57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6.25" customHeight="1" x14ac:dyDescent="0.35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6"/>
      <c r="P346" s="57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6.25" customHeight="1" x14ac:dyDescent="0.35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6"/>
      <c r="P347" s="57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6.25" customHeight="1" x14ac:dyDescent="0.35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6"/>
      <c r="P348" s="57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6.25" customHeight="1" x14ac:dyDescent="0.35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6"/>
      <c r="P349" s="57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6.25" customHeight="1" x14ac:dyDescent="0.35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6"/>
      <c r="P350" s="57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6.25" customHeight="1" x14ac:dyDescent="0.35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6"/>
      <c r="P351" s="57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6.25" customHeight="1" x14ac:dyDescent="0.35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6"/>
      <c r="P352" s="57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6.25" customHeight="1" x14ac:dyDescent="0.35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6"/>
      <c r="P353" s="57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6.25" customHeight="1" x14ac:dyDescent="0.35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6"/>
      <c r="P354" s="57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6.25" customHeight="1" x14ac:dyDescent="0.35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6"/>
      <c r="P355" s="57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6.25" customHeight="1" x14ac:dyDescent="0.35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6"/>
      <c r="P356" s="57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6.25" customHeight="1" x14ac:dyDescent="0.35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6"/>
      <c r="P357" s="57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6.25" customHeight="1" x14ac:dyDescent="0.35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6"/>
      <c r="P358" s="57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6.25" customHeight="1" x14ac:dyDescent="0.35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6"/>
      <c r="P359" s="57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6.25" customHeight="1" x14ac:dyDescent="0.35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6"/>
      <c r="P360" s="57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6.25" customHeight="1" x14ac:dyDescent="0.35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6"/>
      <c r="P361" s="57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6.25" customHeight="1" x14ac:dyDescent="0.35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6"/>
      <c r="P362" s="57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6.25" customHeight="1" x14ac:dyDescent="0.35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6"/>
      <c r="P363" s="57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6.25" customHeight="1" x14ac:dyDescent="0.35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6"/>
      <c r="P364" s="57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6.25" customHeight="1" x14ac:dyDescent="0.35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6"/>
      <c r="P365" s="57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6.25" customHeight="1" x14ac:dyDescent="0.35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6"/>
      <c r="P366" s="57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6.25" customHeight="1" x14ac:dyDescent="0.35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6"/>
      <c r="P367" s="57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6.25" customHeight="1" x14ac:dyDescent="0.35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6"/>
      <c r="P368" s="57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6.25" customHeight="1" x14ac:dyDescent="0.35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6"/>
      <c r="P369" s="57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6.25" customHeight="1" x14ac:dyDescent="0.35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6"/>
      <c r="P370" s="57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6.25" customHeight="1" x14ac:dyDescent="0.35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6"/>
      <c r="P371" s="57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6.25" customHeight="1" x14ac:dyDescent="0.35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6"/>
      <c r="P372" s="57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6.25" customHeight="1" x14ac:dyDescent="0.35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6"/>
      <c r="P373" s="57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6.25" customHeight="1" x14ac:dyDescent="0.35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6"/>
      <c r="P374" s="57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6.25" customHeight="1" x14ac:dyDescent="0.35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6"/>
      <c r="P375" s="57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6.25" customHeight="1" x14ac:dyDescent="0.35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6"/>
      <c r="P376" s="57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6.25" customHeight="1" x14ac:dyDescent="0.35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6"/>
      <c r="P377" s="57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6.25" customHeight="1" x14ac:dyDescent="0.35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6"/>
      <c r="P378" s="57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6.25" customHeight="1" x14ac:dyDescent="0.35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6"/>
      <c r="P379" s="57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6.25" customHeight="1" x14ac:dyDescent="0.35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6"/>
      <c r="P380" s="57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6.25" customHeight="1" x14ac:dyDescent="0.35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6"/>
      <c r="P381" s="57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6.25" customHeight="1" x14ac:dyDescent="0.35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6"/>
      <c r="P382" s="57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6.25" customHeight="1" x14ac:dyDescent="0.35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6"/>
      <c r="P383" s="57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6.25" customHeight="1" x14ac:dyDescent="0.35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6"/>
      <c r="P384" s="57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6.25" customHeight="1" x14ac:dyDescent="0.35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6"/>
      <c r="P385" s="57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6.25" customHeight="1" x14ac:dyDescent="0.35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6"/>
      <c r="P386" s="57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6.25" customHeight="1" x14ac:dyDescent="0.35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6"/>
      <c r="P387" s="57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6.25" customHeight="1" x14ac:dyDescent="0.35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6"/>
      <c r="P388" s="57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6.25" customHeight="1" x14ac:dyDescent="0.35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6"/>
      <c r="P389" s="57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6.25" customHeight="1" x14ac:dyDescent="0.35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6"/>
      <c r="P390" s="57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6.25" customHeight="1" x14ac:dyDescent="0.35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6"/>
      <c r="P391" s="57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6.25" customHeight="1" x14ac:dyDescent="0.35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6"/>
      <c r="P392" s="57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6.25" customHeight="1" x14ac:dyDescent="0.35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6"/>
      <c r="P393" s="57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6.25" customHeight="1" x14ac:dyDescent="0.35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6"/>
      <c r="P394" s="57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6.25" customHeight="1" x14ac:dyDescent="0.35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6"/>
      <c r="P395" s="57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6.25" customHeight="1" x14ac:dyDescent="0.35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6"/>
      <c r="P396" s="57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6.25" customHeight="1" x14ac:dyDescent="0.35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6"/>
      <c r="P397" s="57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6.25" customHeight="1" x14ac:dyDescent="0.35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6"/>
      <c r="P398" s="57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6.25" customHeight="1" x14ac:dyDescent="0.35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6"/>
      <c r="P399" s="57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6.25" customHeight="1" x14ac:dyDescent="0.35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6"/>
      <c r="P400" s="57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6.25" customHeight="1" x14ac:dyDescent="0.35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6"/>
      <c r="P401" s="57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6.25" customHeight="1" x14ac:dyDescent="0.35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6"/>
      <c r="P402" s="57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6.25" customHeight="1" x14ac:dyDescent="0.35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6"/>
      <c r="P403" s="57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6.25" customHeight="1" x14ac:dyDescent="0.35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6"/>
      <c r="P404" s="57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6.25" customHeight="1" x14ac:dyDescent="0.35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6"/>
      <c r="P405" s="57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6.25" customHeight="1" x14ac:dyDescent="0.35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6"/>
      <c r="P406" s="57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6.25" customHeight="1" x14ac:dyDescent="0.35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6"/>
      <c r="P407" s="57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6.25" customHeight="1" x14ac:dyDescent="0.35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6"/>
      <c r="P408" s="57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6.25" customHeight="1" x14ac:dyDescent="0.35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6"/>
      <c r="P409" s="57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6.25" customHeight="1" x14ac:dyDescent="0.35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6"/>
      <c r="P410" s="57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6.25" customHeight="1" x14ac:dyDescent="0.35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6"/>
      <c r="P411" s="5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6.25" customHeight="1" x14ac:dyDescent="0.35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6"/>
      <c r="P412" s="5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6.25" customHeight="1" x14ac:dyDescent="0.35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6"/>
      <c r="P413" s="5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6.25" customHeight="1" x14ac:dyDescent="0.35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6"/>
      <c r="P414" s="5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6.25" customHeight="1" x14ac:dyDescent="0.35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6"/>
      <c r="P415" s="5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6.25" customHeight="1" x14ac:dyDescent="0.35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6"/>
      <c r="P416" s="5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6.25" customHeight="1" x14ac:dyDescent="0.35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6"/>
      <c r="P417" s="5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6.25" customHeight="1" x14ac:dyDescent="0.35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6"/>
      <c r="P418" s="5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6.25" customHeight="1" x14ac:dyDescent="0.35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6"/>
      <c r="P419" s="5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6.25" customHeight="1" x14ac:dyDescent="0.35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6"/>
      <c r="P420" s="5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6.25" customHeight="1" x14ac:dyDescent="0.35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6"/>
      <c r="P421" s="5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6.25" customHeight="1" x14ac:dyDescent="0.35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6"/>
      <c r="P422" s="5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6.25" customHeight="1" x14ac:dyDescent="0.35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6"/>
      <c r="P423" s="5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6.25" customHeight="1" x14ac:dyDescent="0.35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6"/>
      <c r="P424" s="5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6.25" customHeight="1" x14ac:dyDescent="0.35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6"/>
      <c r="P425" s="5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6.25" customHeight="1" x14ac:dyDescent="0.35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6"/>
      <c r="P426" s="5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6.25" customHeight="1" x14ac:dyDescent="0.35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6"/>
      <c r="P427" s="5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6.25" customHeight="1" x14ac:dyDescent="0.35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6"/>
      <c r="P428" s="5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6.25" customHeight="1" x14ac:dyDescent="0.35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6"/>
      <c r="P429" s="57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6.25" customHeight="1" x14ac:dyDescent="0.35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6"/>
      <c r="P430" s="5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6.25" customHeight="1" x14ac:dyDescent="0.35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6"/>
      <c r="P431" s="5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6.25" customHeight="1" x14ac:dyDescent="0.35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6"/>
      <c r="P432" s="5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6.25" customHeight="1" x14ac:dyDescent="0.35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6"/>
      <c r="P433" s="57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6.25" customHeight="1" x14ac:dyDescent="0.35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6"/>
      <c r="P434" s="57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6.25" customHeight="1" x14ac:dyDescent="0.35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6"/>
      <c r="P435" s="57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6.25" customHeight="1" x14ac:dyDescent="0.35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6"/>
      <c r="P436" s="57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6.25" customHeight="1" x14ac:dyDescent="0.35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6"/>
      <c r="P437" s="57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6.25" customHeight="1" x14ac:dyDescent="0.35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6"/>
      <c r="P438" s="57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6.25" customHeight="1" x14ac:dyDescent="0.35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6"/>
      <c r="P439" s="57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6.25" customHeight="1" x14ac:dyDescent="0.35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6"/>
      <c r="P440" s="57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6.25" customHeight="1" x14ac:dyDescent="0.35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6"/>
      <c r="P441" s="57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6.25" customHeight="1" x14ac:dyDescent="0.35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6"/>
      <c r="P442" s="57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6.25" customHeight="1" x14ac:dyDescent="0.35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6"/>
      <c r="P443" s="57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6.25" customHeight="1" x14ac:dyDescent="0.35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6"/>
      <c r="P444" s="57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6.25" customHeight="1" x14ac:dyDescent="0.35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6"/>
      <c r="P445" s="57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6.25" customHeight="1" x14ac:dyDescent="0.35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6"/>
      <c r="P446" s="57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6.25" customHeight="1" x14ac:dyDescent="0.35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6"/>
      <c r="P447" s="57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6.25" customHeight="1" x14ac:dyDescent="0.35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6"/>
      <c r="P448" s="57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6.25" customHeight="1" x14ac:dyDescent="0.35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6"/>
      <c r="P449" s="57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6.25" customHeight="1" x14ac:dyDescent="0.35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6"/>
      <c r="P450" s="57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6.25" customHeight="1" x14ac:dyDescent="0.35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6"/>
      <c r="P451" s="57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6.25" customHeight="1" x14ac:dyDescent="0.35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6"/>
      <c r="P452" s="57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6.25" customHeight="1" x14ac:dyDescent="0.35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6"/>
      <c r="P453" s="57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6.25" customHeight="1" x14ac:dyDescent="0.35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6"/>
      <c r="P454" s="57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6.25" customHeight="1" x14ac:dyDescent="0.35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6"/>
      <c r="P455" s="57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6.25" customHeight="1" x14ac:dyDescent="0.35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6"/>
      <c r="P456" s="57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6.25" customHeight="1" x14ac:dyDescent="0.35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6"/>
      <c r="P457" s="57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6.25" customHeight="1" x14ac:dyDescent="0.35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6"/>
      <c r="P458" s="57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6.25" customHeight="1" x14ac:dyDescent="0.35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6"/>
      <c r="P459" s="57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6.25" customHeight="1" x14ac:dyDescent="0.35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6"/>
      <c r="P460" s="57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6.25" customHeight="1" x14ac:dyDescent="0.35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6"/>
      <c r="P461" s="57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6.25" customHeight="1" x14ac:dyDescent="0.35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6"/>
      <c r="P462" s="57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6.25" customHeight="1" x14ac:dyDescent="0.35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6"/>
      <c r="P463" s="57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6.25" customHeight="1" x14ac:dyDescent="0.35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6"/>
      <c r="P464" s="57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6.25" customHeight="1" x14ac:dyDescent="0.35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6"/>
      <c r="P465" s="57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6.25" customHeight="1" x14ac:dyDescent="0.35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6"/>
      <c r="P466" s="57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6.25" customHeight="1" x14ac:dyDescent="0.35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6"/>
      <c r="P467" s="57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6.25" customHeight="1" x14ac:dyDescent="0.35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6"/>
      <c r="P468" s="57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6.25" customHeight="1" x14ac:dyDescent="0.35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6"/>
      <c r="P469" s="57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6.25" customHeight="1" x14ac:dyDescent="0.35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6"/>
      <c r="P470" s="57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6.25" customHeight="1" x14ac:dyDescent="0.35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6"/>
      <c r="P471" s="57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6.25" customHeight="1" x14ac:dyDescent="0.35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6"/>
      <c r="P472" s="57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6.25" customHeight="1" x14ac:dyDescent="0.35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6"/>
      <c r="P473" s="57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6.25" customHeight="1" x14ac:dyDescent="0.35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6"/>
      <c r="P474" s="57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6.25" customHeight="1" x14ac:dyDescent="0.35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6"/>
      <c r="P475" s="57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6.25" customHeight="1" x14ac:dyDescent="0.35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6"/>
      <c r="P476" s="57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6.25" customHeight="1" x14ac:dyDescent="0.35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6"/>
      <c r="P477" s="57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6.25" customHeight="1" x14ac:dyDescent="0.35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6"/>
      <c r="P478" s="57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6.25" customHeight="1" x14ac:dyDescent="0.35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6"/>
      <c r="P479" s="57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6.25" customHeight="1" x14ac:dyDescent="0.35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6"/>
      <c r="P480" s="57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6.25" customHeight="1" x14ac:dyDescent="0.35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6"/>
      <c r="P481" s="57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6.25" customHeight="1" x14ac:dyDescent="0.35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6"/>
      <c r="P482" s="57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6.25" customHeight="1" x14ac:dyDescent="0.35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6"/>
      <c r="P483" s="5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6.25" customHeight="1" x14ac:dyDescent="0.35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6"/>
      <c r="P484" s="5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6.25" customHeight="1" x14ac:dyDescent="0.35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6"/>
      <c r="P485" s="5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6.25" customHeight="1" x14ac:dyDescent="0.35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6"/>
      <c r="P486" s="5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6.25" customHeight="1" x14ac:dyDescent="0.35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6"/>
      <c r="P487" s="57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6.25" customHeight="1" x14ac:dyDescent="0.35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6"/>
      <c r="P488" s="57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6.25" customHeight="1" x14ac:dyDescent="0.35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6"/>
      <c r="P489" s="57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6.25" customHeight="1" x14ac:dyDescent="0.35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6"/>
      <c r="P490" s="57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6.25" customHeight="1" x14ac:dyDescent="0.35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6"/>
      <c r="P491" s="57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6.25" customHeight="1" x14ac:dyDescent="0.35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6"/>
      <c r="P492" s="57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6.25" customHeight="1" x14ac:dyDescent="0.35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6"/>
      <c r="P493" s="57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6.25" customHeight="1" x14ac:dyDescent="0.35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6"/>
      <c r="P494" s="57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6.25" customHeight="1" x14ac:dyDescent="0.35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6"/>
      <c r="P495" s="57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6.25" customHeight="1" x14ac:dyDescent="0.35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6"/>
      <c r="P496" s="57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6.25" customHeight="1" x14ac:dyDescent="0.35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6"/>
      <c r="P497" s="57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6.25" customHeight="1" x14ac:dyDescent="0.35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6"/>
      <c r="P498" s="57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6.25" customHeight="1" x14ac:dyDescent="0.35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6"/>
      <c r="P499" s="57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6.25" customHeight="1" x14ac:dyDescent="0.35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6"/>
      <c r="P500" s="57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6.25" customHeight="1" x14ac:dyDescent="0.35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6"/>
      <c r="P501" s="57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6.25" customHeight="1" x14ac:dyDescent="0.35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6"/>
      <c r="P502" s="5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6.25" customHeight="1" x14ac:dyDescent="0.35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6"/>
      <c r="P503" s="5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6.25" customHeight="1" x14ac:dyDescent="0.35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6"/>
      <c r="P504" s="5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6.25" customHeight="1" x14ac:dyDescent="0.35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6"/>
      <c r="P505" s="57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6.25" customHeight="1" x14ac:dyDescent="0.35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6"/>
      <c r="P506" s="57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6.25" customHeight="1" x14ac:dyDescent="0.35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6"/>
      <c r="P507" s="57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6.25" customHeight="1" x14ac:dyDescent="0.35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6"/>
      <c r="P508" s="57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6.25" customHeight="1" x14ac:dyDescent="0.35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6"/>
      <c r="P509" s="57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6.25" customHeight="1" x14ac:dyDescent="0.35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6"/>
      <c r="P510" s="57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6.25" customHeight="1" x14ac:dyDescent="0.35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6"/>
      <c r="P511" s="57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6.25" customHeight="1" x14ac:dyDescent="0.35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6"/>
      <c r="P512" s="57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6.25" customHeight="1" x14ac:dyDescent="0.35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6"/>
      <c r="P513" s="57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6.25" customHeight="1" x14ac:dyDescent="0.35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6"/>
      <c r="P514" s="57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6.25" customHeight="1" x14ac:dyDescent="0.35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6"/>
      <c r="P515" s="57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6.25" customHeight="1" x14ac:dyDescent="0.35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6"/>
      <c r="P516" s="57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6.25" customHeight="1" x14ac:dyDescent="0.35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6"/>
      <c r="P517" s="57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6.25" customHeight="1" x14ac:dyDescent="0.35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6"/>
      <c r="P518" s="57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6.25" customHeight="1" x14ac:dyDescent="0.35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6"/>
      <c r="P519" s="57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6.25" customHeight="1" x14ac:dyDescent="0.35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6"/>
      <c r="P520" s="57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6.25" customHeight="1" x14ac:dyDescent="0.35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6"/>
      <c r="P521" s="57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6.25" customHeight="1" x14ac:dyDescent="0.35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6"/>
      <c r="P522" s="57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6.25" customHeight="1" x14ac:dyDescent="0.35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6"/>
      <c r="P523" s="57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6.25" customHeight="1" x14ac:dyDescent="0.35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6"/>
      <c r="P524" s="57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6.25" customHeight="1" x14ac:dyDescent="0.35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6"/>
      <c r="P525" s="57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6.25" customHeight="1" x14ac:dyDescent="0.35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6"/>
      <c r="P526" s="57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6.25" customHeight="1" x14ac:dyDescent="0.35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6"/>
      <c r="P527" s="57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6.25" customHeight="1" x14ac:dyDescent="0.35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6"/>
      <c r="P528" s="57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6.25" customHeight="1" x14ac:dyDescent="0.35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6"/>
      <c r="P529" s="57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6.25" customHeight="1" x14ac:dyDescent="0.35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6"/>
      <c r="P530" s="57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6.25" customHeight="1" x14ac:dyDescent="0.35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6"/>
      <c r="P531" s="57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6.25" customHeight="1" x14ac:dyDescent="0.35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6"/>
      <c r="P532" s="57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6.25" customHeight="1" x14ac:dyDescent="0.35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6"/>
      <c r="P533" s="57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6.25" customHeight="1" x14ac:dyDescent="0.35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6"/>
      <c r="P534" s="57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6.25" customHeight="1" x14ac:dyDescent="0.35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6"/>
      <c r="P535" s="57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6.25" customHeight="1" x14ac:dyDescent="0.35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6"/>
      <c r="P536" s="57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6.25" customHeight="1" x14ac:dyDescent="0.35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6"/>
      <c r="P537" s="57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6.25" customHeight="1" x14ac:dyDescent="0.35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6"/>
      <c r="P538" s="57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6.25" customHeight="1" x14ac:dyDescent="0.35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6"/>
      <c r="P539" s="57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6.25" customHeight="1" x14ac:dyDescent="0.35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6"/>
      <c r="P540" s="57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6.25" customHeight="1" x14ac:dyDescent="0.35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6"/>
      <c r="P541" s="57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6.25" customHeight="1" x14ac:dyDescent="0.35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6"/>
      <c r="P542" s="57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6.25" customHeight="1" x14ac:dyDescent="0.35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6"/>
      <c r="P543" s="57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6.25" customHeight="1" x14ac:dyDescent="0.35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6"/>
      <c r="P544" s="57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6.25" customHeight="1" x14ac:dyDescent="0.35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6"/>
      <c r="P545" s="57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6.25" customHeight="1" x14ac:dyDescent="0.35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6"/>
      <c r="P546" s="57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6.25" customHeight="1" x14ac:dyDescent="0.35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6"/>
      <c r="P547" s="57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6.25" customHeight="1" x14ac:dyDescent="0.35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6"/>
      <c r="P548" s="57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6.25" customHeight="1" x14ac:dyDescent="0.35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6"/>
      <c r="P549" s="57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6.25" customHeight="1" x14ac:dyDescent="0.35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6"/>
      <c r="P550" s="57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6.25" customHeight="1" x14ac:dyDescent="0.35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6"/>
      <c r="P551" s="57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6.25" customHeight="1" x14ac:dyDescent="0.35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6"/>
      <c r="P552" s="57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6.25" customHeight="1" x14ac:dyDescent="0.35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6"/>
      <c r="P553" s="57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6.25" customHeight="1" x14ac:dyDescent="0.35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6"/>
      <c r="P554" s="57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6.25" customHeight="1" x14ac:dyDescent="0.35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6"/>
      <c r="P555" s="57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6.25" customHeight="1" x14ac:dyDescent="0.35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6"/>
      <c r="P556" s="57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6.25" customHeight="1" x14ac:dyDescent="0.35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6"/>
      <c r="P557" s="57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6.25" customHeight="1" x14ac:dyDescent="0.35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6"/>
      <c r="P558" s="57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6.25" customHeight="1" x14ac:dyDescent="0.35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6"/>
      <c r="P559" s="57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6.25" customHeight="1" x14ac:dyDescent="0.35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6"/>
      <c r="P560" s="57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6.25" customHeight="1" x14ac:dyDescent="0.35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6"/>
      <c r="P561" s="57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6.25" customHeight="1" x14ac:dyDescent="0.35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6"/>
      <c r="P562" s="57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6.25" customHeight="1" x14ac:dyDescent="0.35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6"/>
      <c r="P563" s="57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6.25" customHeight="1" x14ac:dyDescent="0.35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6"/>
      <c r="P564" s="57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6.25" customHeight="1" x14ac:dyDescent="0.35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6"/>
      <c r="P565" s="57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6.25" customHeight="1" x14ac:dyDescent="0.35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6"/>
      <c r="P566" s="57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6.25" customHeight="1" x14ac:dyDescent="0.35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6"/>
      <c r="P567" s="57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6.25" customHeight="1" x14ac:dyDescent="0.35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6"/>
      <c r="P568" s="57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6.25" customHeight="1" x14ac:dyDescent="0.35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6"/>
      <c r="P569" s="57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6.25" customHeight="1" x14ac:dyDescent="0.35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6"/>
      <c r="P570" s="57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6.25" customHeight="1" x14ac:dyDescent="0.35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6"/>
      <c r="P571" s="57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6.25" customHeight="1" x14ac:dyDescent="0.35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6"/>
      <c r="P572" s="57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6.25" customHeight="1" x14ac:dyDescent="0.35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6"/>
      <c r="P573" s="57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6.25" customHeight="1" x14ac:dyDescent="0.35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6"/>
      <c r="P574" s="57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6.25" customHeight="1" x14ac:dyDescent="0.35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6"/>
      <c r="P575" s="57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6.25" customHeight="1" x14ac:dyDescent="0.35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6"/>
      <c r="P576" s="57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6.25" customHeight="1" x14ac:dyDescent="0.35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6"/>
      <c r="P577" s="57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6.25" customHeight="1" x14ac:dyDescent="0.35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6"/>
      <c r="P578" s="57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6.25" customHeight="1" x14ac:dyDescent="0.35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6"/>
      <c r="P579" s="57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6.25" customHeight="1" x14ac:dyDescent="0.35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6"/>
      <c r="P580" s="57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6.25" customHeight="1" x14ac:dyDescent="0.35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6"/>
      <c r="P581" s="57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6.25" customHeight="1" x14ac:dyDescent="0.35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6"/>
      <c r="P582" s="57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6.25" customHeight="1" x14ac:dyDescent="0.35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6"/>
      <c r="P583" s="57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6.25" customHeight="1" x14ac:dyDescent="0.35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6"/>
      <c r="P584" s="57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6.25" customHeight="1" x14ac:dyDescent="0.35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6"/>
      <c r="P585" s="57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6.25" customHeight="1" x14ac:dyDescent="0.35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6"/>
      <c r="P586" s="57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6.25" customHeight="1" x14ac:dyDescent="0.35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6"/>
      <c r="P587" s="57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6.25" customHeight="1" x14ac:dyDescent="0.35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6"/>
      <c r="P588" s="57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6.25" customHeight="1" x14ac:dyDescent="0.35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6"/>
      <c r="P589" s="57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6.25" customHeight="1" x14ac:dyDescent="0.35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6"/>
      <c r="P590" s="57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6.25" customHeight="1" x14ac:dyDescent="0.35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6"/>
      <c r="P591" s="57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6.25" customHeight="1" x14ac:dyDescent="0.35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6"/>
      <c r="P592" s="57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6.25" customHeight="1" x14ac:dyDescent="0.35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6"/>
      <c r="P593" s="57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6.25" customHeight="1" x14ac:dyDescent="0.35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6"/>
      <c r="P594" s="57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6.25" customHeight="1" x14ac:dyDescent="0.35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6"/>
      <c r="P595" s="57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6.25" customHeight="1" x14ac:dyDescent="0.35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6"/>
      <c r="P596" s="57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6.25" customHeight="1" x14ac:dyDescent="0.35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6"/>
      <c r="P597" s="57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6.25" customHeight="1" x14ac:dyDescent="0.35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6"/>
      <c r="P598" s="57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6.25" customHeight="1" x14ac:dyDescent="0.35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6"/>
      <c r="P599" s="57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6.25" customHeight="1" x14ac:dyDescent="0.35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6"/>
      <c r="P600" s="57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6.25" customHeight="1" x14ac:dyDescent="0.35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6"/>
      <c r="P601" s="57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6.25" customHeight="1" x14ac:dyDescent="0.35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6"/>
      <c r="P602" s="57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6.25" customHeight="1" x14ac:dyDescent="0.35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6"/>
      <c r="P603" s="57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6.25" customHeight="1" x14ac:dyDescent="0.35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6"/>
      <c r="P604" s="57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6.25" customHeight="1" x14ac:dyDescent="0.35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6"/>
      <c r="P605" s="57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6.25" customHeight="1" x14ac:dyDescent="0.35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6"/>
      <c r="P606" s="57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6.25" customHeight="1" x14ac:dyDescent="0.35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6"/>
      <c r="P607" s="57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6.25" customHeight="1" x14ac:dyDescent="0.35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6"/>
      <c r="P608" s="57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6.25" customHeight="1" x14ac:dyDescent="0.35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6"/>
      <c r="P609" s="57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6.25" customHeight="1" x14ac:dyDescent="0.35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6"/>
      <c r="P610" s="57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6.25" customHeight="1" x14ac:dyDescent="0.35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6"/>
      <c r="P611" s="57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6.25" customHeight="1" x14ac:dyDescent="0.35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6"/>
      <c r="P612" s="57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6.25" customHeight="1" x14ac:dyDescent="0.35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6"/>
      <c r="P613" s="57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6.25" customHeight="1" x14ac:dyDescent="0.35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6"/>
      <c r="P614" s="57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6.25" customHeight="1" x14ac:dyDescent="0.35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6"/>
      <c r="P615" s="57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6.25" customHeight="1" x14ac:dyDescent="0.35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6"/>
      <c r="P616" s="57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6.25" customHeight="1" x14ac:dyDescent="0.35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6"/>
      <c r="P617" s="57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6.25" customHeight="1" x14ac:dyDescent="0.35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6"/>
      <c r="P618" s="57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6.25" customHeight="1" x14ac:dyDescent="0.35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6"/>
      <c r="P619" s="57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6.25" customHeight="1" x14ac:dyDescent="0.35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6"/>
      <c r="P620" s="57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6.25" customHeight="1" x14ac:dyDescent="0.35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6"/>
      <c r="P621" s="57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6.25" customHeight="1" x14ac:dyDescent="0.35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6"/>
      <c r="P622" s="57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6.25" customHeight="1" x14ac:dyDescent="0.35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6"/>
      <c r="P623" s="57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6.25" customHeight="1" x14ac:dyDescent="0.35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6"/>
      <c r="P624" s="57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6.25" customHeight="1" x14ac:dyDescent="0.35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6"/>
      <c r="P625" s="57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6.25" customHeight="1" x14ac:dyDescent="0.35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6"/>
      <c r="P626" s="57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6.25" customHeight="1" x14ac:dyDescent="0.35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6"/>
      <c r="P627" s="57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6.25" customHeight="1" x14ac:dyDescent="0.35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6"/>
      <c r="P628" s="57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6.25" customHeight="1" x14ac:dyDescent="0.35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6"/>
      <c r="P629" s="57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6.25" customHeight="1" x14ac:dyDescent="0.35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6"/>
      <c r="P630" s="57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6.25" customHeight="1" x14ac:dyDescent="0.35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6"/>
      <c r="P631" s="57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6.25" customHeight="1" x14ac:dyDescent="0.35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6"/>
      <c r="P632" s="57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6.25" customHeight="1" x14ac:dyDescent="0.35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6"/>
      <c r="P633" s="57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6.25" customHeight="1" x14ac:dyDescent="0.35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6"/>
      <c r="P634" s="57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6.25" customHeight="1" x14ac:dyDescent="0.35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6"/>
      <c r="P635" s="57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6.25" customHeight="1" x14ac:dyDescent="0.35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6"/>
      <c r="P636" s="57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6.25" customHeight="1" x14ac:dyDescent="0.35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6"/>
      <c r="P637" s="57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6.25" customHeight="1" x14ac:dyDescent="0.35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6"/>
      <c r="P638" s="57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6.25" customHeight="1" x14ac:dyDescent="0.35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6"/>
      <c r="P639" s="57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6.25" customHeight="1" x14ac:dyDescent="0.35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6"/>
      <c r="P640" s="57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6.25" customHeight="1" x14ac:dyDescent="0.35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6"/>
      <c r="P641" s="57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6.25" customHeight="1" x14ac:dyDescent="0.35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6"/>
      <c r="P642" s="57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6.25" customHeight="1" x14ac:dyDescent="0.35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6"/>
      <c r="P643" s="57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6.25" customHeight="1" x14ac:dyDescent="0.35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6"/>
      <c r="P644" s="57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6.25" customHeight="1" x14ac:dyDescent="0.35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6"/>
      <c r="P645" s="57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6.25" customHeight="1" x14ac:dyDescent="0.35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6"/>
      <c r="P646" s="57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6.25" customHeight="1" x14ac:dyDescent="0.35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6"/>
      <c r="P647" s="57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6.25" customHeight="1" x14ac:dyDescent="0.35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6"/>
      <c r="P648" s="57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6.25" customHeight="1" x14ac:dyDescent="0.35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6"/>
      <c r="P649" s="57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6.25" customHeight="1" x14ac:dyDescent="0.35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6"/>
      <c r="P650" s="57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6.25" customHeight="1" x14ac:dyDescent="0.35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6"/>
      <c r="P651" s="57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6.25" customHeight="1" x14ac:dyDescent="0.35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6"/>
      <c r="P652" s="57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6.25" customHeight="1" x14ac:dyDescent="0.35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6"/>
      <c r="P653" s="57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6.25" customHeight="1" x14ac:dyDescent="0.35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6"/>
      <c r="P654" s="57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6.25" customHeight="1" x14ac:dyDescent="0.35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6"/>
      <c r="P655" s="57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6.25" customHeight="1" x14ac:dyDescent="0.35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6"/>
      <c r="P656" s="57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6.25" customHeight="1" x14ac:dyDescent="0.35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6"/>
      <c r="P657" s="57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6.25" customHeight="1" x14ac:dyDescent="0.35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6"/>
      <c r="P658" s="57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6.25" customHeight="1" x14ac:dyDescent="0.35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6"/>
      <c r="P659" s="57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6.25" customHeight="1" x14ac:dyDescent="0.35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6"/>
      <c r="P660" s="57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6.25" customHeight="1" x14ac:dyDescent="0.35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6"/>
      <c r="P661" s="57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6.25" customHeight="1" x14ac:dyDescent="0.35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6"/>
      <c r="P662" s="57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6.25" customHeight="1" x14ac:dyDescent="0.35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6"/>
      <c r="P663" s="57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6.25" customHeight="1" x14ac:dyDescent="0.35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6"/>
      <c r="P664" s="57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6.25" customHeight="1" x14ac:dyDescent="0.35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6"/>
      <c r="P665" s="57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6.25" customHeight="1" x14ac:dyDescent="0.35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6"/>
      <c r="P666" s="57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6.25" customHeight="1" x14ac:dyDescent="0.35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6"/>
      <c r="P667" s="57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6.25" customHeight="1" x14ac:dyDescent="0.35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6"/>
      <c r="P668" s="57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6.25" customHeight="1" x14ac:dyDescent="0.35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6"/>
      <c r="P669" s="57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6.25" customHeight="1" x14ac:dyDescent="0.35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6"/>
      <c r="P670" s="57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6.25" customHeight="1" x14ac:dyDescent="0.35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6"/>
      <c r="P671" s="57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6.25" customHeight="1" x14ac:dyDescent="0.35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6"/>
      <c r="P672" s="57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6.25" customHeight="1" x14ac:dyDescent="0.35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6"/>
      <c r="P673" s="57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6.25" customHeight="1" x14ac:dyDescent="0.35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6"/>
      <c r="P674" s="57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6.25" customHeight="1" x14ac:dyDescent="0.35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6"/>
      <c r="P675" s="57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6.25" customHeight="1" x14ac:dyDescent="0.35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6"/>
      <c r="P676" s="57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6.25" customHeight="1" x14ac:dyDescent="0.35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6"/>
      <c r="P677" s="57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6.25" customHeight="1" x14ac:dyDescent="0.35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6"/>
      <c r="P678" s="57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6.25" customHeight="1" x14ac:dyDescent="0.35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6"/>
      <c r="P679" s="57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6.25" customHeight="1" x14ac:dyDescent="0.35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6"/>
      <c r="P680" s="57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6.25" customHeight="1" x14ac:dyDescent="0.35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6"/>
      <c r="P681" s="57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6.25" customHeight="1" x14ac:dyDescent="0.35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6"/>
      <c r="P682" s="57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6.25" customHeight="1" x14ac:dyDescent="0.35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6"/>
      <c r="P683" s="57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6.25" customHeight="1" x14ac:dyDescent="0.35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6"/>
      <c r="P684" s="57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6.25" customHeight="1" x14ac:dyDescent="0.35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6"/>
      <c r="P685" s="57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6.25" customHeight="1" x14ac:dyDescent="0.35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6"/>
      <c r="P686" s="57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6.25" customHeight="1" x14ac:dyDescent="0.35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6"/>
      <c r="P687" s="57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6.25" customHeight="1" x14ac:dyDescent="0.35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6"/>
      <c r="P688" s="57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6.25" customHeight="1" x14ac:dyDescent="0.35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6"/>
      <c r="P689" s="57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6.25" customHeight="1" x14ac:dyDescent="0.35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6"/>
      <c r="P690" s="57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6.25" customHeight="1" x14ac:dyDescent="0.35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6"/>
      <c r="P691" s="57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6.25" customHeight="1" x14ac:dyDescent="0.35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6"/>
      <c r="P692" s="57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6.25" customHeight="1" x14ac:dyDescent="0.35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6"/>
      <c r="P693" s="57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6.25" customHeight="1" x14ac:dyDescent="0.35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6"/>
      <c r="P694" s="57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6.25" customHeight="1" x14ac:dyDescent="0.35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6"/>
      <c r="P695" s="57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6.25" customHeight="1" x14ac:dyDescent="0.35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6"/>
      <c r="P696" s="57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6.25" customHeight="1" x14ac:dyDescent="0.35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6"/>
      <c r="P697" s="57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6.25" customHeight="1" x14ac:dyDescent="0.35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6"/>
      <c r="P698" s="57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6.25" customHeight="1" x14ac:dyDescent="0.35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6"/>
      <c r="P699" s="57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6.25" customHeight="1" x14ac:dyDescent="0.35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6"/>
      <c r="P700" s="57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6.25" customHeight="1" x14ac:dyDescent="0.35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6"/>
      <c r="P701" s="57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6.25" customHeight="1" x14ac:dyDescent="0.35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6"/>
      <c r="P702" s="57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6.25" customHeight="1" x14ac:dyDescent="0.35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6"/>
      <c r="P703" s="57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6.25" customHeight="1" x14ac:dyDescent="0.35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6"/>
      <c r="P704" s="57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6.25" customHeight="1" x14ac:dyDescent="0.35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6"/>
      <c r="P705" s="57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6.25" customHeight="1" x14ac:dyDescent="0.35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6"/>
      <c r="P706" s="57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6.25" customHeight="1" x14ac:dyDescent="0.35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6"/>
      <c r="P707" s="57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6.25" customHeight="1" x14ac:dyDescent="0.35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6"/>
      <c r="P708" s="57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6.25" customHeight="1" x14ac:dyDescent="0.35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6"/>
      <c r="P709" s="57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6.25" customHeight="1" x14ac:dyDescent="0.35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6"/>
      <c r="P710" s="57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6.25" customHeight="1" x14ac:dyDescent="0.35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6"/>
      <c r="P711" s="57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6.25" customHeight="1" x14ac:dyDescent="0.35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6"/>
      <c r="P712" s="57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6.25" customHeight="1" x14ac:dyDescent="0.35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6"/>
      <c r="P713" s="57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6.25" customHeight="1" x14ac:dyDescent="0.35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6"/>
      <c r="P714" s="57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6.25" customHeight="1" x14ac:dyDescent="0.35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6"/>
      <c r="P715" s="57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6.25" customHeight="1" x14ac:dyDescent="0.35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6"/>
      <c r="P716" s="57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6.25" customHeight="1" x14ac:dyDescent="0.35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6"/>
      <c r="P717" s="57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6.25" customHeight="1" x14ac:dyDescent="0.35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6"/>
      <c r="P718" s="57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6.25" customHeight="1" x14ac:dyDescent="0.35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6"/>
      <c r="P719" s="57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6.25" customHeight="1" x14ac:dyDescent="0.35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6"/>
      <c r="P720" s="57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6.25" customHeight="1" x14ac:dyDescent="0.35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6"/>
      <c r="P721" s="57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6.25" customHeight="1" x14ac:dyDescent="0.35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6"/>
      <c r="P722" s="57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6.25" customHeight="1" x14ac:dyDescent="0.35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6"/>
      <c r="P723" s="57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6.25" customHeight="1" x14ac:dyDescent="0.35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6"/>
      <c r="P724" s="57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6.25" customHeight="1" x14ac:dyDescent="0.35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6"/>
      <c r="P725" s="57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6.25" customHeight="1" x14ac:dyDescent="0.35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6"/>
      <c r="P726" s="57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6.25" customHeight="1" x14ac:dyDescent="0.35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6"/>
      <c r="P727" s="57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6.25" customHeight="1" x14ac:dyDescent="0.35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6"/>
      <c r="P728" s="57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6.25" customHeight="1" x14ac:dyDescent="0.35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6"/>
      <c r="P729" s="57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6.25" customHeight="1" x14ac:dyDescent="0.35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6"/>
      <c r="P730" s="57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6.25" customHeight="1" x14ac:dyDescent="0.35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6"/>
      <c r="P731" s="57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6.25" customHeight="1" x14ac:dyDescent="0.35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6"/>
      <c r="P732" s="57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6.25" customHeight="1" x14ac:dyDescent="0.35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6"/>
      <c r="P733" s="57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6.25" customHeight="1" x14ac:dyDescent="0.35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6"/>
      <c r="P734" s="57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6.25" customHeight="1" x14ac:dyDescent="0.35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6"/>
      <c r="P735" s="57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6.25" customHeight="1" x14ac:dyDescent="0.35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6"/>
      <c r="P736" s="57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6.25" customHeight="1" x14ac:dyDescent="0.35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6"/>
      <c r="P737" s="57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6.25" customHeight="1" x14ac:dyDescent="0.35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6"/>
      <c r="P738" s="57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6.25" customHeight="1" x14ac:dyDescent="0.35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6"/>
      <c r="P739" s="57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6.25" customHeight="1" x14ac:dyDescent="0.35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6"/>
      <c r="P740" s="57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6.25" customHeight="1" x14ac:dyDescent="0.35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6"/>
      <c r="P741" s="57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6.25" customHeight="1" x14ac:dyDescent="0.35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6"/>
      <c r="P742" s="57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6.25" customHeight="1" x14ac:dyDescent="0.35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6"/>
      <c r="P743" s="57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6.25" customHeight="1" x14ac:dyDescent="0.35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6"/>
      <c r="P744" s="57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6.25" customHeight="1" x14ac:dyDescent="0.35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6"/>
      <c r="P745" s="57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6.25" customHeight="1" x14ac:dyDescent="0.35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6"/>
      <c r="P746" s="57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6.25" customHeight="1" x14ac:dyDescent="0.35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6"/>
      <c r="P747" s="57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6.25" customHeight="1" x14ac:dyDescent="0.35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6"/>
      <c r="P748" s="57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6.25" customHeight="1" x14ac:dyDescent="0.35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6"/>
      <c r="P749" s="57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6.25" customHeight="1" x14ac:dyDescent="0.35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6"/>
      <c r="P750" s="57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6.25" customHeight="1" x14ac:dyDescent="0.35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6"/>
      <c r="P751" s="57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6.25" customHeight="1" x14ac:dyDescent="0.35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6"/>
      <c r="P752" s="57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6.25" customHeight="1" x14ac:dyDescent="0.35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6"/>
      <c r="P753" s="57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6.25" customHeight="1" x14ac:dyDescent="0.35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6"/>
      <c r="P754" s="57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6.25" customHeight="1" x14ac:dyDescent="0.35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6"/>
      <c r="P755" s="57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6.25" customHeight="1" x14ac:dyDescent="0.35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6"/>
      <c r="P756" s="57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6.25" customHeight="1" x14ac:dyDescent="0.35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6"/>
      <c r="P757" s="57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6.25" customHeight="1" x14ac:dyDescent="0.35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6"/>
      <c r="P758" s="57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6.25" customHeight="1" x14ac:dyDescent="0.35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6"/>
      <c r="P759" s="57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6.25" customHeight="1" x14ac:dyDescent="0.35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6"/>
      <c r="P760" s="57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6.25" customHeight="1" x14ac:dyDescent="0.35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6"/>
      <c r="P761" s="57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6.25" customHeight="1" x14ac:dyDescent="0.35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6"/>
      <c r="P762" s="57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6.25" customHeight="1" x14ac:dyDescent="0.35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6"/>
      <c r="P763" s="57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6.25" customHeight="1" x14ac:dyDescent="0.35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6"/>
      <c r="P764" s="57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6.25" customHeight="1" x14ac:dyDescent="0.35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6"/>
      <c r="P765" s="57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6.25" customHeight="1" x14ac:dyDescent="0.35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6"/>
      <c r="P766" s="57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6.25" customHeight="1" x14ac:dyDescent="0.35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6"/>
      <c r="P767" s="57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6.25" customHeight="1" x14ac:dyDescent="0.35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6"/>
      <c r="P768" s="57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6.25" customHeight="1" x14ac:dyDescent="0.35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6"/>
      <c r="P769" s="57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6.25" customHeight="1" x14ac:dyDescent="0.35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6"/>
      <c r="P770" s="57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6.25" customHeight="1" x14ac:dyDescent="0.35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6"/>
      <c r="P771" s="57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6.25" customHeight="1" x14ac:dyDescent="0.35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6"/>
      <c r="P772" s="57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6.25" customHeight="1" x14ac:dyDescent="0.35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6"/>
      <c r="P773" s="57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6.25" customHeight="1" x14ac:dyDescent="0.35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6"/>
      <c r="P774" s="57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6.25" customHeight="1" x14ac:dyDescent="0.35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6"/>
      <c r="P775" s="57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6.25" customHeight="1" x14ac:dyDescent="0.35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6"/>
      <c r="P776" s="57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6.25" customHeight="1" x14ac:dyDescent="0.35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6"/>
      <c r="P777" s="57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6.25" customHeight="1" x14ac:dyDescent="0.35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6"/>
      <c r="P778" s="57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6.25" customHeight="1" x14ac:dyDescent="0.35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6"/>
      <c r="P779" s="57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6.25" customHeight="1" x14ac:dyDescent="0.35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6"/>
      <c r="P780" s="57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6.25" customHeight="1" x14ac:dyDescent="0.35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6"/>
      <c r="P781" s="57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6.25" customHeight="1" x14ac:dyDescent="0.35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6"/>
      <c r="P782" s="57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6.25" customHeight="1" x14ac:dyDescent="0.35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6"/>
      <c r="P783" s="57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6.25" customHeight="1" x14ac:dyDescent="0.35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6"/>
      <c r="P784" s="57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6.25" customHeight="1" x14ac:dyDescent="0.35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6"/>
      <c r="P785" s="57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6.25" customHeight="1" x14ac:dyDescent="0.35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6"/>
      <c r="P786" s="57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6.25" customHeight="1" x14ac:dyDescent="0.35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6"/>
      <c r="P787" s="57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6.25" customHeight="1" x14ac:dyDescent="0.35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6"/>
      <c r="P788" s="57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6.25" customHeight="1" x14ac:dyDescent="0.35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6"/>
      <c r="P789" s="57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6.25" customHeight="1" x14ac:dyDescent="0.35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6"/>
      <c r="P790" s="57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6.25" customHeight="1" x14ac:dyDescent="0.35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6"/>
      <c r="P791" s="57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6.25" customHeight="1" x14ac:dyDescent="0.35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6"/>
      <c r="P792" s="57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6.25" customHeight="1" x14ac:dyDescent="0.35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6"/>
      <c r="P793" s="57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6.25" customHeight="1" x14ac:dyDescent="0.35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6"/>
      <c r="P794" s="57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6.25" customHeight="1" x14ac:dyDescent="0.35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6"/>
      <c r="P795" s="57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6.25" customHeight="1" x14ac:dyDescent="0.35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6"/>
      <c r="P796" s="57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6.25" customHeight="1" x14ac:dyDescent="0.35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6"/>
      <c r="P797" s="57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6.25" customHeight="1" x14ac:dyDescent="0.35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6"/>
      <c r="P798" s="57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6.25" customHeight="1" x14ac:dyDescent="0.35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6"/>
      <c r="P799" s="57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6.25" customHeight="1" x14ac:dyDescent="0.35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6"/>
      <c r="P800" s="57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6.25" customHeight="1" x14ac:dyDescent="0.35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6"/>
      <c r="P801" s="57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6.25" customHeight="1" x14ac:dyDescent="0.35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6"/>
      <c r="P802" s="57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6.25" customHeight="1" x14ac:dyDescent="0.35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6"/>
      <c r="P803" s="57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6.25" customHeight="1" x14ac:dyDescent="0.35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6"/>
      <c r="P804" s="57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6.25" customHeight="1" x14ac:dyDescent="0.35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6"/>
      <c r="P805" s="57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6.25" customHeight="1" x14ac:dyDescent="0.35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6"/>
      <c r="P806" s="57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6.25" customHeight="1" x14ac:dyDescent="0.35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6"/>
      <c r="P807" s="57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6.25" customHeight="1" x14ac:dyDescent="0.35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6"/>
      <c r="P808" s="57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6.25" customHeight="1" x14ac:dyDescent="0.35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6"/>
      <c r="P809" s="57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6.25" customHeight="1" x14ac:dyDescent="0.35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6"/>
      <c r="P810" s="57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6.25" customHeight="1" x14ac:dyDescent="0.35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6"/>
      <c r="P811" s="57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6.25" customHeight="1" x14ac:dyDescent="0.35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6"/>
      <c r="P812" s="57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6.25" customHeight="1" x14ac:dyDescent="0.35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6"/>
      <c r="P813" s="57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6.25" customHeight="1" x14ac:dyDescent="0.35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6"/>
      <c r="P814" s="57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6.25" customHeight="1" x14ac:dyDescent="0.35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6"/>
      <c r="P815" s="57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6.25" customHeight="1" x14ac:dyDescent="0.35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6"/>
      <c r="P816" s="57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6.25" customHeight="1" x14ac:dyDescent="0.35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6"/>
      <c r="P817" s="57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6.25" customHeight="1" x14ac:dyDescent="0.35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6"/>
      <c r="P818" s="57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6.25" customHeight="1" x14ac:dyDescent="0.35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6"/>
      <c r="P819" s="57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6.25" customHeight="1" x14ac:dyDescent="0.35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6"/>
      <c r="P820" s="57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6.25" customHeight="1" x14ac:dyDescent="0.35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6"/>
      <c r="P821" s="57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6.25" customHeight="1" x14ac:dyDescent="0.35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6"/>
      <c r="P822" s="57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6.25" customHeight="1" x14ac:dyDescent="0.35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6"/>
      <c r="P823" s="57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6.25" customHeight="1" x14ac:dyDescent="0.35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6"/>
      <c r="P824" s="57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6.25" customHeight="1" x14ac:dyDescent="0.35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6"/>
      <c r="P825" s="57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6.25" customHeight="1" x14ac:dyDescent="0.35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6"/>
      <c r="P826" s="57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6.25" customHeight="1" x14ac:dyDescent="0.35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6"/>
      <c r="P827" s="57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6.25" customHeight="1" x14ac:dyDescent="0.35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6"/>
      <c r="P828" s="57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6.25" customHeight="1" x14ac:dyDescent="0.35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6"/>
      <c r="P829" s="57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6.25" customHeight="1" x14ac:dyDescent="0.35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6"/>
      <c r="P830" s="57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6.25" customHeight="1" x14ac:dyDescent="0.35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6"/>
      <c r="P831" s="57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6.25" customHeight="1" x14ac:dyDescent="0.35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6"/>
      <c r="P832" s="57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6.25" customHeight="1" x14ac:dyDescent="0.35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6"/>
      <c r="P833" s="57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6.25" customHeight="1" x14ac:dyDescent="0.35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6"/>
      <c r="P834" s="57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6.25" customHeight="1" x14ac:dyDescent="0.35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6"/>
      <c r="P835" s="57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6.25" customHeight="1" x14ac:dyDescent="0.35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6"/>
      <c r="P836" s="57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6.25" customHeight="1" x14ac:dyDescent="0.35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6"/>
      <c r="P837" s="57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6.25" customHeight="1" x14ac:dyDescent="0.35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6"/>
      <c r="P838" s="57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6.25" customHeight="1" x14ac:dyDescent="0.35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6"/>
      <c r="P839" s="57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6.25" customHeight="1" x14ac:dyDescent="0.35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6"/>
      <c r="P840" s="57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6.25" customHeight="1" x14ac:dyDescent="0.35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6"/>
      <c r="P841" s="57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6.25" customHeight="1" x14ac:dyDescent="0.35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6"/>
      <c r="P842" s="57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6.25" customHeight="1" x14ac:dyDescent="0.35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6"/>
      <c r="P843" s="57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6.25" customHeight="1" x14ac:dyDescent="0.35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6"/>
      <c r="P844" s="57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6.25" customHeight="1" x14ac:dyDescent="0.35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6"/>
      <c r="P845" s="57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6.25" customHeight="1" x14ac:dyDescent="0.35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6"/>
      <c r="P846" s="57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6.25" customHeight="1" x14ac:dyDescent="0.35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6"/>
      <c r="P847" s="57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6.25" customHeight="1" x14ac:dyDescent="0.35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6"/>
      <c r="P848" s="57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6.25" customHeight="1" x14ac:dyDescent="0.35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6"/>
      <c r="P849" s="57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6.25" customHeight="1" x14ac:dyDescent="0.35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6"/>
      <c r="P850" s="57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6.25" customHeight="1" x14ac:dyDescent="0.35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6"/>
      <c r="P851" s="57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6.25" customHeight="1" x14ac:dyDescent="0.35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6"/>
      <c r="P852" s="57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6.25" customHeight="1" x14ac:dyDescent="0.35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6"/>
      <c r="P853" s="57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6.25" customHeight="1" x14ac:dyDescent="0.35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6"/>
      <c r="P854" s="57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6.25" customHeight="1" x14ac:dyDescent="0.35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6"/>
      <c r="P855" s="57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6.25" customHeight="1" x14ac:dyDescent="0.35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6"/>
      <c r="P856" s="57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6.25" customHeight="1" x14ac:dyDescent="0.35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6"/>
      <c r="P857" s="57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6.25" customHeight="1" x14ac:dyDescent="0.35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6"/>
      <c r="P858" s="57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6.25" customHeight="1" x14ac:dyDescent="0.35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6"/>
      <c r="P859" s="57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6.25" customHeight="1" x14ac:dyDescent="0.35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6"/>
      <c r="P860" s="57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6.25" customHeight="1" x14ac:dyDescent="0.35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6"/>
      <c r="P861" s="57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6.25" customHeight="1" x14ac:dyDescent="0.35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6"/>
      <c r="P862" s="57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6.25" customHeight="1" x14ac:dyDescent="0.35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6"/>
      <c r="P863" s="57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6.25" customHeight="1" x14ac:dyDescent="0.35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6"/>
      <c r="P864" s="57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6.25" customHeight="1" x14ac:dyDescent="0.35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6"/>
      <c r="P865" s="57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6.25" customHeight="1" x14ac:dyDescent="0.35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6"/>
      <c r="P866" s="57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6.25" customHeight="1" x14ac:dyDescent="0.35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6"/>
      <c r="P867" s="57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6.25" customHeight="1" x14ac:dyDescent="0.35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6"/>
      <c r="P868" s="57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6.25" customHeight="1" x14ac:dyDescent="0.35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6"/>
      <c r="P869" s="57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6.25" customHeight="1" x14ac:dyDescent="0.35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6"/>
      <c r="P870" s="57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6.25" customHeight="1" x14ac:dyDescent="0.35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6"/>
      <c r="P871" s="57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6.25" customHeight="1" x14ac:dyDescent="0.35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6"/>
      <c r="P872" s="57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6.25" customHeight="1" x14ac:dyDescent="0.35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6"/>
      <c r="P873" s="57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6.25" customHeight="1" x14ac:dyDescent="0.35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6"/>
      <c r="P874" s="57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6.25" customHeight="1" x14ac:dyDescent="0.35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6"/>
      <c r="P875" s="57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6.25" customHeight="1" x14ac:dyDescent="0.35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6"/>
      <c r="P876" s="57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6.25" customHeight="1" x14ac:dyDescent="0.35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6"/>
      <c r="P877" s="57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6.25" customHeight="1" x14ac:dyDescent="0.35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6"/>
      <c r="P878" s="57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6.25" customHeight="1" x14ac:dyDescent="0.35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6"/>
      <c r="P879" s="57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6.25" customHeight="1" x14ac:dyDescent="0.35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6"/>
      <c r="P880" s="57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6.25" customHeight="1" x14ac:dyDescent="0.35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6"/>
      <c r="P881" s="57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6.25" customHeight="1" x14ac:dyDescent="0.35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6"/>
      <c r="P882" s="57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6.25" customHeight="1" x14ac:dyDescent="0.35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6"/>
      <c r="P883" s="57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6.25" customHeight="1" x14ac:dyDescent="0.35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6"/>
      <c r="P884" s="57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6.25" customHeight="1" x14ac:dyDescent="0.35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6"/>
      <c r="P885" s="57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6.25" customHeight="1" x14ac:dyDescent="0.35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6"/>
      <c r="P886" s="57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6.25" customHeight="1" x14ac:dyDescent="0.35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6"/>
      <c r="P887" s="57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6.25" customHeight="1" x14ac:dyDescent="0.35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6"/>
      <c r="P888" s="57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6.25" customHeight="1" x14ac:dyDescent="0.35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6"/>
      <c r="P889" s="57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6.25" customHeight="1" x14ac:dyDescent="0.35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6"/>
      <c r="P890" s="57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6.25" customHeight="1" x14ac:dyDescent="0.35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6"/>
      <c r="P891" s="57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6.25" customHeight="1" x14ac:dyDescent="0.35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6"/>
      <c r="P892" s="57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6.25" customHeight="1" x14ac:dyDescent="0.35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6"/>
      <c r="P893" s="57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6.25" customHeight="1" x14ac:dyDescent="0.35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6"/>
      <c r="P894" s="57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6.25" customHeight="1" x14ac:dyDescent="0.35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6"/>
      <c r="P895" s="57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6.25" customHeight="1" x14ac:dyDescent="0.35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6"/>
      <c r="P896" s="57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6.25" customHeight="1" x14ac:dyDescent="0.35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6"/>
      <c r="P897" s="57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6.25" customHeight="1" x14ac:dyDescent="0.35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6"/>
      <c r="P898" s="57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6.25" customHeight="1" x14ac:dyDescent="0.35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6"/>
      <c r="P899" s="57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6.25" customHeight="1" x14ac:dyDescent="0.35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6"/>
      <c r="P900" s="57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6.25" customHeight="1" x14ac:dyDescent="0.35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6"/>
      <c r="P901" s="57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6.25" customHeight="1" x14ac:dyDescent="0.35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6"/>
      <c r="P902" s="57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6.25" customHeight="1" x14ac:dyDescent="0.35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6"/>
      <c r="P903" s="57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6.25" customHeight="1" x14ac:dyDescent="0.35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6"/>
      <c r="P904" s="57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6.25" customHeight="1" x14ac:dyDescent="0.35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6"/>
      <c r="P905" s="57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6.25" customHeight="1" x14ac:dyDescent="0.35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6"/>
      <c r="P906" s="57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6.25" customHeight="1" x14ac:dyDescent="0.35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6"/>
      <c r="P907" s="57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6.25" customHeight="1" x14ac:dyDescent="0.35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6"/>
      <c r="P908" s="57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6.25" customHeight="1" x14ac:dyDescent="0.35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6"/>
      <c r="P909" s="57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6.25" customHeight="1" x14ac:dyDescent="0.35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6"/>
      <c r="P910" s="57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6.25" customHeight="1" x14ac:dyDescent="0.35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6"/>
      <c r="P911" s="57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6.25" customHeight="1" x14ac:dyDescent="0.35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6"/>
      <c r="P912" s="57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6.25" customHeight="1" x14ac:dyDescent="0.35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6"/>
      <c r="P913" s="57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6.25" customHeight="1" x14ac:dyDescent="0.35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6"/>
      <c r="P914" s="57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6.25" customHeight="1" x14ac:dyDescent="0.35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6"/>
      <c r="P915" s="57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6.25" customHeight="1" x14ac:dyDescent="0.35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6"/>
      <c r="P916" s="57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6.25" customHeight="1" x14ac:dyDescent="0.35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6"/>
      <c r="P917" s="57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6.25" customHeight="1" x14ac:dyDescent="0.35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6"/>
      <c r="P918" s="57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6.25" customHeight="1" x14ac:dyDescent="0.35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6"/>
      <c r="P919" s="57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6.25" customHeight="1" x14ac:dyDescent="0.35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6"/>
      <c r="P920" s="57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6.25" customHeight="1" x14ac:dyDescent="0.35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6"/>
      <c r="P921" s="57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6.25" customHeight="1" x14ac:dyDescent="0.35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6"/>
      <c r="P922" s="57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6.25" customHeight="1" x14ac:dyDescent="0.35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6"/>
      <c r="P923" s="57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6.25" customHeight="1" x14ac:dyDescent="0.35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6"/>
      <c r="P924" s="57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6.25" customHeight="1" x14ac:dyDescent="0.35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6"/>
      <c r="P925" s="57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6.25" customHeight="1" x14ac:dyDescent="0.35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6"/>
      <c r="P926" s="57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6.25" customHeight="1" x14ac:dyDescent="0.35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6"/>
      <c r="P927" s="57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6.25" customHeight="1" x14ac:dyDescent="0.35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6"/>
      <c r="P928" s="57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6.25" customHeight="1" x14ac:dyDescent="0.35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6"/>
      <c r="P929" s="57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6.25" customHeight="1" x14ac:dyDescent="0.35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6"/>
      <c r="P930" s="57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6.25" customHeight="1" x14ac:dyDescent="0.35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6"/>
      <c r="P931" s="57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6.25" customHeight="1" x14ac:dyDescent="0.35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6"/>
      <c r="P932" s="57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6.25" customHeight="1" x14ac:dyDescent="0.35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6"/>
      <c r="P933" s="57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6.25" customHeight="1" x14ac:dyDescent="0.35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6"/>
      <c r="P934" s="57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6.25" customHeight="1" x14ac:dyDescent="0.35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6"/>
      <c r="P935" s="57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6.25" customHeight="1" x14ac:dyDescent="0.35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6"/>
      <c r="P936" s="57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6.25" customHeight="1" x14ac:dyDescent="0.35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6"/>
      <c r="P937" s="57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6.25" customHeight="1" x14ac:dyDescent="0.35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6"/>
      <c r="P938" s="57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6.25" customHeight="1" x14ac:dyDescent="0.35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6"/>
      <c r="P939" s="57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6.25" customHeight="1" x14ac:dyDescent="0.35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6"/>
      <c r="P940" s="57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6.25" customHeight="1" x14ac:dyDescent="0.35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6"/>
      <c r="P941" s="57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6.25" customHeight="1" x14ac:dyDescent="0.35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6"/>
      <c r="P942" s="57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6.25" customHeight="1" x14ac:dyDescent="0.35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6"/>
      <c r="P943" s="57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6.25" customHeight="1" x14ac:dyDescent="0.35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6"/>
      <c r="P944" s="57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6.25" customHeight="1" x14ac:dyDescent="0.35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6"/>
      <c r="P945" s="57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6.25" customHeight="1" x14ac:dyDescent="0.35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6"/>
      <c r="P946" s="57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6.25" customHeight="1" x14ac:dyDescent="0.35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6"/>
      <c r="P947" s="57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6.25" customHeight="1" x14ac:dyDescent="0.35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6"/>
      <c r="P948" s="57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6.25" customHeight="1" x14ac:dyDescent="0.35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6"/>
      <c r="P949" s="57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6.25" customHeight="1" x14ac:dyDescent="0.35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6"/>
      <c r="P950" s="57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6.25" customHeight="1" x14ac:dyDescent="0.35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6"/>
      <c r="P951" s="57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6.25" customHeight="1" x14ac:dyDescent="0.35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6"/>
      <c r="P952" s="57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6.25" customHeight="1" x14ac:dyDescent="0.35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6"/>
      <c r="P953" s="57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6.25" customHeight="1" x14ac:dyDescent="0.35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6"/>
      <c r="P954" s="57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6.25" customHeight="1" x14ac:dyDescent="0.35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6"/>
      <c r="P955" s="57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6.25" customHeight="1" x14ac:dyDescent="0.35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6"/>
      <c r="P956" s="57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6.25" customHeight="1" x14ac:dyDescent="0.35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6"/>
      <c r="P957" s="57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6.25" customHeight="1" x14ac:dyDescent="0.35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6"/>
      <c r="P958" s="57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6.25" customHeight="1" x14ac:dyDescent="0.35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6"/>
      <c r="P959" s="57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6.25" customHeight="1" x14ac:dyDescent="0.35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6"/>
      <c r="P960" s="57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6.25" customHeight="1" x14ac:dyDescent="0.35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6"/>
      <c r="P961" s="57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6.25" customHeight="1" x14ac:dyDescent="0.35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6"/>
      <c r="P962" s="57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6.25" customHeight="1" x14ac:dyDescent="0.35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6"/>
      <c r="P963" s="57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6.25" customHeight="1" x14ac:dyDescent="0.35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6"/>
      <c r="P964" s="57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6.25" customHeight="1" x14ac:dyDescent="0.35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6"/>
      <c r="P965" s="57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6.25" customHeight="1" x14ac:dyDescent="0.35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6"/>
      <c r="P966" s="57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6.25" customHeight="1" x14ac:dyDescent="0.35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6"/>
      <c r="P967" s="57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6.25" customHeight="1" x14ac:dyDescent="0.35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6"/>
      <c r="P968" s="57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6.25" customHeight="1" x14ac:dyDescent="0.35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6"/>
      <c r="P969" s="57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6.25" customHeight="1" x14ac:dyDescent="0.35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6"/>
      <c r="P970" s="57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6.25" customHeight="1" x14ac:dyDescent="0.35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6"/>
      <c r="P971" s="57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6.25" customHeight="1" x14ac:dyDescent="0.35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6"/>
      <c r="P972" s="57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6.25" customHeight="1" x14ac:dyDescent="0.35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6"/>
      <c r="P973" s="57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6.25" customHeight="1" x14ac:dyDescent="0.35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6"/>
      <c r="P974" s="57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6.25" customHeight="1" x14ac:dyDescent="0.35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6"/>
      <c r="P975" s="57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6.25" customHeight="1" x14ac:dyDescent="0.35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6"/>
      <c r="P976" s="57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6.25" customHeight="1" x14ac:dyDescent="0.35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6"/>
      <c r="P977" s="57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6.25" customHeight="1" x14ac:dyDescent="0.35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6"/>
      <c r="P978" s="57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6.25" customHeight="1" x14ac:dyDescent="0.35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6"/>
      <c r="P979" s="57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6.25" customHeight="1" x14ac:dyDescent="0.35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6"/>
      <c r="P980" s="57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6.25" customHeight="1" x14ac:dyDescent="0.35">
      <c r="A981" s="4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6"/>
      <c r="P981" s="57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6.25" customHeight="1" x14ac:dyDescent="0.35">
      <c r="A982" s="4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6"/>
      <c r="P982" s="57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6.25" customHeight="1" x14ac:dyDescent="0.35">
      <c r="A983" s="4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6"/>
      <c r="P983" s="57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6.25" customHeight="1" x14ac:dyDescent="0.35">
      <c r="A984" s="4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6"/>
      <c r="P984" s="57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6.25" customHeight="1" x14ac:dyDescent="0.35">
      <c r="A985" s="4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6"/>
      <c r="P985" s="57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6.25" customHeight="1" x14ac:dyDescent="0.35">
      <c r="A986" s="4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6"/>
      <c r="P986" s="57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6.25" customHeight="1" x14ac:dyDescent="0.35">
      <c r="A987" s="4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6"/>
      <c r="P987" s="57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6.25" customHeight="1" x14ac:dyDescent="0.35">
      <c r="A988" s="4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6"/>
      <c r="P988" s="57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6.25" customHeight="1" x14ac:dyDescent="0.35">
      <c r="A989" s="4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6"/>
      <c r="P989" s="57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6.25" customHeight="1" x14ac:dyDescent="0.35">
      <c r="A990" s="4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6"/>
      <c r="P990" s="57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6.25" customHeight="1" x14ac:dyDescent="0.35">
      <c r="A991" s="4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6"/>
      <c r="P991" s="57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6.25" customHeight="1" x14ac:dyDescent="0.35">
      <c r="A992" s="4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6"/>
      <c r="P992" s="57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6.25" customHeight="1" x14ac:dyDescent="0.35">
      <c r="A993" s="4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6"/>
      <c r="P993" s="57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6.25" customHeight="1" x14ac:dyDescent="0.35">
      <c r="A994" s="4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6"/>
      <c r="P994" s="57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6.25" customHeight="1" x14ac:dyDescent="0.35">
      <c r="A995" s="4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6"/>
      <c r="P995" s="57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6.25" customHeight="1" x14ac:dyDescent="0.35">
      <c r="A996" s="4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6"/>
      <c r="P996" s="57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6.25" customHeight="1" x14ac:dyDescent="0.35">
      <c r="A997" s="4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6"/>
      <c r="P997" s="57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6.25" customHeight="1" x14ac:dyDescent="0.35">
      <c r="A998" s="4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6"/>
      <c r="P998" s="57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</sheetData>
  <mergeCells count="42">
    <mergeCell ref="D28:E28"/>
    <mergeCell ref="L12:N12"/>
    <mergeCell ref="F13:N13"/>
    <mergeCell ref="E14:N14"/>
    <mergeCell ref="B27:E27"/>
    <mergeCell ref="B28:C28"/>
    <mergeCell ref="L15:N15"/>
    <mergeCell ref="F18:N18"/>
    <mergeCell ref="H23:N23"/>
    <mergeCell ref="H24:N24"/>
    <mergeCell ref="H25:N25"/>
    <mergeCell ref="G21:N21"/>
    <mergeCell ref="F19:N19"/>
    <mergeCell ref="H22:N22"/>
    <mergeCell ref="I16:N16"/>
    <mergeCell ref="B29:C29"/>
    <mergeCell ref="D29:E29"/>
    <mergeCell ref="C35:D35"/>
    <mergeCell ref="B33:C33"/>
    <mergeCell ref="D33:E33"/>
    <mergeCell ref="B30:C30"/>
    <mergeCell ref="D30:E30"/>
    <mergeCell ref="B31:C31"/>
    <mergeCell ref="D31:E31"/>
    <mergeCell ref="B32:C32"/>
    <mergeCell ref="D32:E32"/>
    <mergeCell ref="A1:Q1"/>
    <mergeCell ref="A2:Q2"/>
    <mergeCell ref="P3:P4"/>
    <mergeCell ref="A3:A4"/>
    <mergeCell ref="B3:B4"/>
    <mergeCell ref="O3:O4"/>
    <mergeCell ref="C3:N3"/>
    <mergeCell ref="Q3:Q4"/>
    <mergeCell ref="K10:N10"/>
    <mergeCell ref="E17:N17"/>
    <mergeCell ref="F20:N20"/>
    <mergeCell ref="K5:N5"/>
    <mergeCell ref="F9:N9"/>
    <mergeCell ref="F6:N6"/>
    <mergeCell ref="L7:N7"/>
    <mergeCell ref="K8:N8"/>
  </mergeCells>
  <conditionalFormatting sqref="R5:R21">
    <cfRule type="cellIs" dxfId="33" priority="3" operator="equal">
      <formula>"Recheck"</formula>
    </cfRule>
    <cfRule type="cellIs" dxfId="32" priority="4" operator="equal">
      <formula>"Pass"</formula>
    </cfRule>
  </conditionalFormatting>
  <dataValidations count="2">
    <dataValidation allowBlank="1" showInputMessage="1" showErrorMessage="1" errorTitle="ไม่สามารถกรอกคะแนนได้" error="ไม่สามารถกรอกคะแนนได้" sqref="K5:N5" xr:uid="{00000000-0002-0000-0000-000000000000}"/>
    <dataValidation type="whole" allowBlank="1" showInputMessage="1" showErrorMessage="1" errorTitle="ผลรวม" error="กรุณาตรวจสอบจำนวนข้อที่กรอก" sqref="Q5" xr:uid="{00000000-0002-0000-0000-000001000000}">
      <formula1>0</formula1>
      <formula2>5</formula2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  <ignoredErrors>
    <ignoredError sqref="O9 Q9:R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Y980"/>
  <sheetViews>
    <sheetView zoomScaleNormal="100" workbookViewId="0">
      <selection activeCell="L12" sqref="L12"/>
    </sheetView>
  </sheetViews>
  <sheetFormatPr defaultColWidth="12.625" defaultRowHeight="15" customHeight="1" x14ac:dyDescent="0.2"/>
  <cols>
    <col min="1" max="1" width="11.625" style="79" customWidth="1"/>
    <col min="2" max="2" width="43.5" style="79" customWidth="1"/>
    <col min="3" max="8" width="7.25" style="79" customWidth="1"/>
    <col min="9" max="9" width="6.875" style="79" customWidth="1"/>
    <col min="10" max="10" width="6.625" style="79" customWidth="1"/>
    <col min="11" max="11" width="13.375" style="79" customWidth="1"/>
    <col min="12" max="12" width="12.875" style="60" customWidth="1"/>
    <col min="13" max="14" width="8" style="79" customWidth="1"/>
    <col min="15" max="15" width="12.125" style="79" bestFit="1" customWidth="1"/>
    <col min="16" max="25" width="8" style="79" customWidth="1"/>
    <col min="26" max="16384" width="12.625" style="79"/>
  </cols>
  <sheetData>
    <row r="1" spans="1:25" ht="26.25" customHeight="1" x14ac:dyDescent="0.35">
      <c r="A1" s="133" t="s">
        <v>54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35">
      <c r="A2" s="136" t="s">
        <v>43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x14ac:dyDescent="0.35">
      <c r="A3" s="216" t="s">
        <v>0</v>
      </c>
      <c r="B3" s="218" t="s">
        <v>1</v>
      </c>
      <c r="C3" s="220" t="s">
        <v>5</v>
      </c>
      <c r="D3" s="221"/>
      <c r="E3" s="221"/>
      <c r="F3" s="221"/>
      <c r="G3" s="221"/>
      <c r="H3" s="221"/>
      <c r="I3" s="221"/>
      <c r="J3" s="222"/>
      <c r="K3" s="242" t="s">
        <v>3</v>
      </c>
      <c r="L3" s="224" t="s">
        <v>7</v>
      </c>
      <c r="M3" s="141" t="s">
        <v>6</v>
      </c>
      <c r="N3" s="2"/>
      <c r="O3" s="52"/>
      <c r="P3" s="51"/>
      <c r="Q3" s="51"/>
      <c r="R3" s="51"/>
      <c r="S3" s="2"/>
      <c r="T3" s="2"/>
      <c r="U3" s="2"/>
      <c r="V3" s="2"/>
      <c r="W3" s="2"/>
      <c r="X3" s="2"/>
      <c r="Y3" s="2"/>
    </row>
    <row r="4" spans="1:25" ht="26.25" customHeight="1" thickBot="1" x14ac:dyDescent="0.4">
      <c r="A4" s="217"/>
      <c r="B4" s="219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81">
        <v>6</v>
      </c>
      <c r="I4" s="65">
        <v>7</v>
      </c>
      <c r="J4" s="65">
        <v>8</v>
      </c>
      <c r="K4" s="243"/>
      <c r="L4" s="225"/>
      <c r="M4" s="226"/>
      <c r="N4" s="2"/>
      <c r="O4" s="51"/>
      <c r="P4" s="51"/>
      <c r="Q4" s="51"/>
      <c r="R4" s="51"/>
      <c r="S4" s="2"/>
      <c r="T4" s="2"/>
      <c r="U4" s="2"/>
      <c r="V4" s="2"/>
      <c r="W4" s="2"/>
      <c r="X4" s="2"/>
      <c r="Y4" s="2"/>
    </row>
    <row r="5" spans="1:25" ht="26.25" customHeight="1" x14ac:dyDescent="0.35">
      <c r="A5" s="97">
        <v>1</v>
      </c>
      <c r="B5" s="100" t="s">
        <v>16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"/>
      <c r="O5" s="51"/>
      <c r="P5" s="51"/>
      <c r="Q5" s="51"/>
      <c r="R5" s="51"/>
      <c r="S5" s="2"/>
      <c r="T5" s="2"/>
      <c r="U5" s="2"/>
      <c r="V5" s="2"/>
      <c r="W5" s="2"/>
      <c r="X5" s="2"/>
      <c r="Y5" s="2"/>
    </row>
    <row r="6" spans="1:25" ht="26.25" customHeight="1" x14ac:dyDescent="0.35">
      <c r="A6" s="90">
        <v>2</v>
      </c>
      <c r="B6" s="99" t="s">
        <v>50</v>
      </c>
      <c r="C6" s="230"/>
      <c r="D6" s="231">
        <v>1</v>
      </c>
      <c r="E6" s="231">
        <v>1</v>
      </c>
      <c r="F6" s="231">
        <v>1</v>
      </c>
      <c r="G6" s="231">
        <v>1</v>
      </c>
      <c r="H6" s="231">
        <v>1</v>
      </c>
      <c r="I6" s="231"/>
      <c r="J6" s="231"/>
      <c r="K6" s="231">
        <f>SUM(C6:H6)</f>
        <v>5</v>
      </c>
      <c r="L6" s="231"/>
      <c r="M6" s="232">
        <f>(K6/(6-L6)*5)</f>
        <v>4.166666666666667</v>
      </c>
      <c r="N6" s="2"/>
      <c r="O6" s="51"/>
      <c r="P6" s="51"/>
      <c r="Q6" s="51"/>
      <c r="R6" s="51"/>
      <c r="S6" s="2"/>
      <c r="T6" s="2"/>
      <c r="U6" s="2"/>
      <c r="V6" s="2"/>
      <c r="W6" s="2"/>
      <c r="X6" s="2"/>
      <c r="Y6" s="2"/>
    </row>
    <row r="7" spans="1:25" ht="26.25" customHeight="1" x14ac:dyDescent="0.35">
      <c r="A7" s="94">
        <v>3</v>
      </c>
      <c r="B7" s="95" t="s">
        <v>51</v>
      </c>
      <c r="C7" s="14">
        <v>1</v>
      </c>
      <c r="D7" s="14">
        <v>1</v>
      </c>
      <c r="E7" s="250"/>
      <c r="F7" s="251"/>
      <c r="G7" s="251"/>
      <c r="H7" s="251"/>
      <c r="I7" s="251"/>
      <c r="J7" s="252"/>
      <c r="K7" s="13">
        <f>SUM(C7:D7)</f>
        <v>2</v>
      </c>
      <c r="L7" s="110"/>
      <c r="M7" s="63">
        <f>IF(L7=2,(L7/L7)*5,(K7/(2-L7)*5))</f>
        <v>5</v>
      </c>
      <c r="N7" s="2" t="str">
        <f>IF(K7+L7=2,"Pass","Recheck")</f>
        <v>Pass</v>
      </c>
      <c r="O7" s="51"/>
      <c r="P7" s="51"/>
      <c r="Q7" s="51"/>
      <c r="R7" s="51"/>
      <c r="S7" s="2"/>
      <c r="T7" s="2"/>
      <c r="U7" s="2"/>
      <c r="V7" s="2"/>
      <c r="W7" s="2"/>
      <c r="X7" s="2"/>
      <c r="Y7" s="2"/>
    </row>
    <row r="8" spans="1:25" ht="26.25" customHeight="1" x14ac:dyDescent="0.35">
      <c r="A8" s="94">
        <v>4</v>
      </c>
      <c r="B8" s="95" t="s">
        <v>30</v>
      </c>
      <c r="C8" s="14">
        <v>1</v>
      </c>
      <c r="D8" s="14">
        <v>1</v>
      </c>
      <c r="E8" s="14">
        <v>1</v>
      </c>
      <c r="F8" s="34">
        <v>1</v>
      </c>
      <c r="G8" s="34">
        <v>1</v>
      </c>
      <c r="H8" s="34">
        <v>1</v>
      </c>
      <c r="I8" s="78">
        <v>1</v>
      </c>
      <c r="J8" s="84"/>
      <c r="K8" s="82">
        <f>SUM(C8:I8)</f>
        <v>7</v>
      </c>
      <c r="L8" s="110"/>
      <c r="M8" s="63">
        <f>IF(L8=7,(L8/L8)*5,(K8/(7-L8)*5))</f>
        <v>5</v>
      </c>
      <c r="N8" s="2" t="str">
        <f>IF(K8+L8=7,"Pass","Recheck")</f>
        <v>Pass</v>
      </c>
      <c r="O8" s="51"/>
      <c r="P8" s="51"/>
      <c r="Q8" s="51"/>
      <c r="R8" s="51"/>
      <c r="S8" s="2"/>
      <c r="T8" s="2"/>
      <c r="U8" s="2"/>
      <c r="V8" s="2"/>
      <c r="W8" s="2"/>
      <c r="X8" s="2"/>
      <c r="Y8" s="2"/>
    </row>
    <row r="9" spans="1:25" ht="26.25" customHeight="1" thickBot="1" x14ac:dyDescent="0.4">
      <c r="A9" s="94">
        <v>5</v>
      </c>
      <c r="B9" s="95" t="s">
        <v>31</v>
      </c>
      <c r="C9" s="117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248"/>
      <c r="J9" s="249"/>
      <c r="K9" s="13">
        <f>SUM(C9:H9)</f>
        <v>6</v>
      </c>
      <c r="L9" s="110"/>
      <c r="M9" s="63">
        <f>IF(L9=6,(L9/L9)*5,(K9/(6-L9)*5))</f>
        <v>5</v>
      </c>
      <c r="N9" s="2" t="str">
        <f>IF(K9+L9=6,"Pass","Recheck")</f>
        <v>Pass</v>
      </c>
      <c r="O9" s="51"/>
      <c r="P9" s="51"/>
      <c r="Q9" s="51"/>
      <c r="R9" s="51"/>
      <c r="S9" s="2"/>
      <c r="T9" s="2"/>
      <c r="U9" s="2"/>
      <c r="V9" s="2"/>
      <c r="W9" s="2"/>
      <c r="X9" s="2"/>
      <c r="Y9" s="2"/>
    </row>
    <row r="10" spans="1:25" ht="26.25" customHeight="1" thickBot="1" x14ac:dyDescent="0.4">
      <c r="A10" s="90">
        <v>6</v>
      </c>
      <c r="B10" s="99" t="s">
        <v>52</v>
      </c>
      <c r="C10" s="245"/>
      <c r="D10" s="246">
        <v>1</v>
      </c>
      <c r="E10" s="246">
        <v>1</v>
      </c>
      <c r="F10" s="246">
        <v>1</v>
      </c>
      <c r="G10" s="246">
        <v>1</v>
      </c>
      <c r="H10" s="246">
        <v>1</v>
      </c>
      <c r="I10" s="246">
        <v>1</v>
      </c>
      <c r="J10" s="246">
        <v>1</v>
      </c>
      <c r="K10" s="246">
        <f>SUM(C10:J10)</f>
        <v>7</v>
      </c>
      <c r="L10" s="246"/>
      <c r="M10" s="247">
        <f>(K10/(8-L10)*5)</f>
        <v>4.375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 x14ac:dyDescent="0.4">
      <c r="A11" s="35"/>
      <c r="B11" s="36"/>
      <c r="C11" s="22"/>
      <c r="D11" s="22"/>
      <c r="E11" s="22"/>
      <c r="F11" s="22"/>
      <c r="G11" s="233" t="s">
        <v>32</v>
      </c>
      <c r="H11" s="233"/>
      <c r="I11" s="233"/>
      <c r="J11" s="234"/>
      <c r="K11" s="37">
        <f>SUM(M7:M9)</f>
        <v>15</v>
      </c>
      <c r="L11" s="57"/>
      <c r="M11" s="3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 x14ac:dyDescent="0.4">
      <c r="A12" s="35"/>
      <c r="B12" s="23"/>
      <c r="D12" s="40"/>
      <c r="E12" s="2"/>
      <c r="F12" s="2"/>
      <c r="G12" s="235" t="s">
        <v>22</v>
      </c>
      <c r="H12" s="235"/>
      <c r="I12" s="235"/>
      <c r="J12" s="236"/>
      <c r="K12" s="62">
        <v>3</v>
      </c>
      <c r="L12" s="5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 x14ac:dyDescent="0.4">
      <c r="A13" s="35"/>
      <c r="B13" s="2"/>
      <c r="C13" s="2"/>
      <c r="D13" s="39"/>
      <c r="E13" s="2"/>
      <c r="F13" s="2"/>
      <c r="G13" s="233" t="s">
        <v>33</v>
      </c>
      <c r="H13" s="233"/>
      <c r="I13" s="233"/>
      <c r="J13" s="234"/>
      <c r="K13" s="67">
        <f>(K11/K12)</f>
        <v>5</v>
      </c>
      <c r="L13" s="58"/>
      <c r="M13" s="27"/>
      <c r="N13" s="27"/>
      <c r="O13" s="27"/>
      <c r="P13" s="27"/>
      <c r="Q13" s="27"/>
      <c r="R13" s="27"/>
      <c r="S13" s="2"/>
      <c r="T13" s="2"/>
      <c r="U13" s="2"/>
      <c r="V13" s="2"/>
      <c r="W13" s="2"/>
      <c r="X13" s="2"/>
      <c r="Y13" s="2"/>
    </row>
    <row r="14" spans="1:25" ht="42.75" customHeight="1" thickTop="1" thickBot="1" x14ac:dyDescent="0.4">
      <c r="A14" s="41"/>
      <c r="B14" s="42"/>
      <c r="C14" s="42"/>
      <c r="D14" s="42"/>
      <c r="E14" s="42"/>
      <c r="F14" s="42"/>
      <c r="G14" s="237" t="s">
        <v>34</v>
      </c>
      <c r="H14" s="237"/>
      <c r="I14" s="237"/>
      <c r="J14" s="238"/>
      <c r="K14" s="66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59"/>
      <c r="M14" s="2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 x14ac:dyDescent="0.35">
      <c r="A15" s="43"/>
      <c r="B15" s="2"/>
      <c r="C15" s="2"/>
      <c r="D15" s="2"/>
      <c r="E15" s="2"/>
      <c r="F15" s="2"/>
      <c r="G15" s="2"/>
      <c r="H15" s="2"/>
      <c r="I15" s="2"/>
      <c r="J15" s="2"/>
      <c r="K15" s="26"/>
      <c r="L15" s="59"/>
      <c r="M15" s="2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 x14ac:dyDescent="0.35">
      <c r="A16" s="43"/>
      <c r="B16" s="2"/>
      <c r="C16" s="2"/>
      <c r="D16" s="2"/>
      <c r="E16" s="2"/>
      <c r="F16" s="2"/>
      <c r="G16" s="2"/>
      <c r="H16" s="2"/>
      <c r="I16" s="2"/>
      <c r="J16" s="2"/>
      <c r="K16" s="26"/>
      <c r="L16" s="59"/>
      <c r="M16" s="2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 x14ac:dyDescent="0.35">
      <c r="A17" s="43"/>
      <c r="B17" s="45" t="s">
        <v>41</v>
      </c>
      <c r="C17" s="150" t="s">
        <v>42</v>
      </c>
      <c r="D17" s="148"/>
      <c r="E17" s="2"/>
      <c r="F17" s="2"/>
      <c r="G17" s="2"/>
      <c r="H17" s="2"/>
      <c r="I17" s="2"/>
      <c r="J17" s="2"/>
      <c r="K17" s="26"/>
      <c r="L17" s="59"/>
      <c r="M17" s="2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 x14ac:dyDescent="0.35">
      <c r="A18" s="43"/>
      <c r="B18" s="46">
        <v>1</v>
      </c>
      <c r="C18" s="47"/>
      <c r="D18" s="48"/>
      <c r="E18" s="2"/>
      <c r="F18" s="2"/>
      <c r="G18" s="2"/>
      <c r="H18" s="2"/>
      <c r="I18" s="2"/>
      <c r="J18" s="2"/>
      <c r="K18" s="26"/>
      <c r="L18" s="59"/>
      <c r="M18" s="2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 x14ac:dyDescent="0.35">
      <c r="A19" s="43"/>
      <c r="B19" s="46">
        <v>2</v>
      </c>
      <c r="C19" s="47"/>
      <c r="D19" s="48"/>
      <c r="E19" s="2"/>
      <c r="F19" s="2"/>
      <c r="G19" s="2"/>
      <c r="H19" s="2"/>
      <c r="I19" s="2"/>
      <c r="J19" s="2"/>
      <c r="K19" s="26"/>
      <c r="L19" s="5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 x14ac:dyDescent="0.35">
      <c r="A20" s="43"/>
      <c r="B20" s="49">
        <v>3</v>
      </c>
      <c r="C20" s="47"/>
      <c r="D20" s="48"/>
      <c r="E20" s="2"/>
      <c r="F20" s="2"/>
      <c r="G20" s="2"/>
      <c r="H20" s="2"/>
      <c r="I20" s="2"/>
      <c r="J20" s="2"/>
      <c r="K20" s="26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 x14ac:dyDescent="0.35">
      <c r="A21" s="43"/>
      <c r="B21" s="46">
        <v>4</v>
      </c>
      <c r="C21" s="50"/>
      <c r="D21" s="4"/>
      <c r="E21" s="2"/>
      <c r="F21" s="2"/>
      <c r="G21" s="2"/>
      <c r="H21" s="2"/>
      <c r="I21" s="2"/>
      <c r="J21" s="2"/>
      <c r="K21" s="26"/>
      <c r="L21" s="5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 x14ac:dyDescent="0.35">
      <c r="A22" s="43"/>
      <c r="B22" s="2"/>
      <c r="C22" s="2"/>
      <c r="D22" s="2"/>
      <c r="E22" s="2"/>
      <c r="F22" s="2"/>
      <c r="G22" s="2"/>
      <c r="H22" s="2"/>
      <c r="I22" s="2"/>
      <c r="J22" s="2"/>
      <c r="K22" s="26"/>
      <c r="L22" s="5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 x14ac:dyDescent="0.35">
      <c r="A23" s="43"/>
      <c r="B23" s="2"/>
      <c r="C23" s="2"/>
      <c r="D23" s="2"/>
      <c r="E23" s="2"/>
      <c r="F23" s="2"/>
      <c r="G23" s="2"/>
      <c r="H23" s="2"/>
      <c r="I23" s="2"/>
      <c r="J23" s="2"/>
      <c r="K23" s="26"/>
      <c r="L23" s="5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 x14ac:dyDescent="0.35">
      <c r="A24" s="43"/>
      <c r="B24" s="2"/>
      <c r="C24" s="2"/>
      <c r="D24" s="2"/>
      <c r="E24" s="2"/>
      <c r="F24" s="2"/>
      <c r="G24" s="2"/>
      <c r="H24" s="2"/>
      <c r="I24" s="2"/>
      <c r="J24" s="2"/>
      <c r="K24" s="26"/>
      <c r="L24" s="5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 x14ac:dyDescent="0.35">
      <c r="A25" s="43"/>
      <c r="B25" s="2"/>
      <c r="C25" s="2"/>
      <c r="D25" s="2"/>
      <c r="E25" s="2"/>
      <c r="F25" s="2"/>
      <c r="G25" s="2"/>
      <c r="H25" s="2"/>
      <c r="I25" s="2"/>
      <c r="J25" s="2"/>
      <c r="K25" s="26"/>
      <c r="L25" s="5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 x14ac:dyDescent="0.35">
      <c r="A26" s="43"/>
      <c r="B26" s="2"/>
      <c r="C26" s="2"/>
      <c r="D26" s="2"/>
      <c r="E26" s="2"/>
      <c r="F26" s="2"/>
      <c r="G26" s="2"/>
      <c r="H26" s="2"/>
      <c r="I26" s="2"/>
      <c r="J26" s="2"/>
      <c r="K26" s="26"/>
      <c r="L26" s="5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 x14ac:dyDescent="0.35">
      <c r="A27" s="43"/>
      <c r="B27" s="2"/>
      <c r="C27" s="2"/>
      <c r="D27" s="2"/>
      <c r="E27" s="2"/>
      <c r="F27" s="2"/>
      <c r="G27" s="2"/>
      <c r="H27" s="2"/>
      <c r="I27" s="2"/>
      <c r="J27" s="2"/>
      <c r="K27" s="26"/>
      <c r="L27" s="5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 x14ac:dyDescent="0.35">
      <c r="A28" s="43"/>
      <c r="B28" s="2"/>
      <c r="C28" s="2"/>
      <c r="D28" s="2"/>
      <c r="E28" s="2"/>
      <c r="F28" s="2"/>
      <c r="G28" s="2"/>
      <c r="H28" s="2"/>
      <c r="I28" s="2"/>
      <c r="J28" s="2"/>
      <c r="K28" s="26"/>
      <c r="L28" s="5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35">
      <c r="A29" s="43"/>
      <c r="B29" s="2"/>
      <c r="C29" s="2"/>
      <c r="D29" s="2"/>
      <c r="E29" s="2"/>
      <c r="F29" s="2"/>
      <c r="G29" s="2"/>
      <c r="H29" s="2"/>
      <c r="I29" s="2"/>
      <c r="J29" s="2"/>
      <c r="K29" s="26"/>
      <c r="L29" s="5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 x14ac:dyDescent="0.35">
      <c r="A30" s="43"/>
      <c r="B30" s="2"/>
      <c r="C30" s="2"/>
      <c r="D30" s="2"/>
      <c r="E30" s="2"/>
      <c r="F30" s="2"/>
      <c r="G30" s="2"/>
      <c r="H30" s="2"/>
      <c r="I30" s="2"/>
      <c r="J30" s="2"/>
      <c r="K30" s="26"/>
      <c r="L30" s="5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 x14ac:dyDescent="0.35">
      <c r="A31" s="43"/>
      <c r="B31" s="2"/>
      <c r="C31" s="2"/>
      <c r="D31" s="2"/>
      <c r="E31" s="2"/>
      <c r="F31" s="2"/>
      <c r="G31" s="2"/>
      <c r="H31" s="2"/>
      <c r="I31" s="2"/>
      <c r="J31" s="2"/>
      <c r="K31" s="26"/>
      <c r="L31" s="5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 x14ac:dyDescent="0.35">
      <c r="A32" s="43"/>
      <c r="B32" s="2"/>
      <c r="C32" s="2"/>
      <c r="D32" s="2"/>
      <c r="E32" s="2"/>
      <c r="F32" s="2"/>
      <c r="G32" s="2"/>
      <c r="H32" s="2"/>
      <c r="I32" s="2"/>
      <c r="J32" s="2"/>
      <c r="K32" s="26"/>
      <c r="L32" s="5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 x14ac:dyDescent="0.35">
      <c r="A33" s="43"/>
      <c r="B33" s="2"/>
      <c r="C33" s="2"/>
      <c r="D33" s="2"/>
      <c r="E33" s="2"/>
      <c r="F33" s="2"/>
      <c r="G33" s="2"/>
      <c r="H33" s="2"/>
      <c r="I33" s="2"/>
      <c r="J33" s="2"/>
      <c r="K33" s="26"/>
      <c r="L33" s="5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 x14ac:dyDescent="0.35">
      <c r="A34" s="43"/>
      <c r="B34" s="2"/>
      <c r="C34" s="2"/>
      <c r="D34" s="2"/>
      <c r="E34" s="2"/>
      <c r="F34" s="2"/>
      <c r="G34" s="2"/>
      <c r="H34" s="2"/>
      <c r="I34" s="2"/>
      <c r="J34" s="2"/>
      <c r="K34" s="26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 x14ac:dyDescent="0.35">
      <c r="A35" s="43"/>
      <c r="B35" s="2"/>
      <c r="C35" s="2"/>
      <c r="D35" s="2"/>
      <c r="E35" s="2"/>
      <c r="F35" s="2"/>
      <c r="G35" s="2"/>
      <c r="H35" s="2"/>
      <c r="I35" s="2"/>
      <c r="J35" s="2"/>
      <c r="K35" s="26"/>
      <c r="L35" s="5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 x14ac:dyDescent="0.35">
      <c r="A36" s="43"/>
      <c r="B36" s="2"/>
      <c r="C36" s="2"/>
      <c r="D36" s="2"/>
      <c r="E36" s="2"/>
      <c r="F36" s="2"/>
      <c r="G36" s="2"/>
      <c r="H36" s="2"/>
      <c r="I36" s="2"/>
      <c r="J36" s="2"/>
      <c r="K36" s="26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 x14ac:dyDescent="0.35">
      <c r="A37" s="43"/>
      <c r="B37" s="2"/>
      <c r="C37" s="2"/>
      <c r="D37" s="2"/>
      <c r="E37" s="2"/>
      <c r="F37" s="2"/>
      <c r="G37" s="2"/>
      <c r="H37" s="2"/>
      <c r="I37" s="2"/>
      <c r="J37" s="2"/>
      <c r="K37" s="26"/>
      <c r="L37" s="5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 x14ac:dyDescent="0.35">
      <c r="A38" s="43"/>
      <c r="B38" s="2"/>
      <c r="C38" s="2"/>
      <c r="D38" s="2"/>
      <c r="E38" s="2"/>
      <c r="F38" s="2"/>
      <c r="G38" s="2"/>
      <c r="H38" s="2"/>
      <c r="I38" s="2"/>
      <c r="J38" s="2"/>
      <c r="K38" s="26"/>
      <c r="L38" s="5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 x14ac:dyDescent="0.35">
      <c r="A39" s="43"/>
      <c r="B39" s="2"/>
      <c r="C39" s="2"/>
      <c r="D39" s="2"/>
      <c r="E39" s="2"/>
      <c r="F39" s="2"/>
      <c r="G39" s="2"/>
      <c r="H39" s="2"/>
      <c r="I39" s="2"/>
      <c r="J39" s="2"/>
      <c r="K39" s="26"/>
      <c r="L39" s="5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 x14ac:dyDescent="0.35">
      <c r="A40" s="43"/>
      <c r="B40" s="2"/>
      <c r="C40" s="2"/>
      <c r="D40" s="2"/>
      <c r="E40" s="2"/>
      <c r="F40" s="2"/>
      <c r="G40" s="2"/>
      <c r="H40" s="2"/>
      <c r="I40" s="2"/>
      <c r="J40" s="2"/>
      <c r="K40" s="26"/>
      <c r="L40" s="5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 x14ac:dyDescent="0.35">
      <c r="A41" s="43"/>
      <c r="B41" s="2"/>
      <c r="C41" s="2"/>
      <c r="D41" s="2"/>
      <c r="E41" s="2"/>
      <c r="F41" s="2"/>
      <c r="G41" s="2"/>
      <c r="H41" s="2"/>
      <c r="I41" s="2"/>
      <c r="J41" s="2"/>
      <c r="K41" s="26"/>
      <c r="L41" s="5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 x14ac:dyDescent="0.35">
      <c r="A42" s="43"/>
      <c r="B42" s="2"/>
      <c r="C42" s="2"/>
      <c r="D42" s="2"/>
      <c r="E42" s="2"/>
      <c r="F42" s="2"/>
      <c r="G42" s="2"/>
      <c r="H42" s="2"/>
      <c r="I42" s="2"/>
      <c r="J42" s="2"/>
      <c r="K42" s="26"/>
      <c r="L42" s="5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 x14ac:dyDescent="0.35">
      <c r="A43" s="43"/>
      <c r="B43" s="2"/>
      <c r="C43" s="2"/>
      <c r="D43" s="2"/>
      <c r="E43" s="2"/>
      <c r="F43" s="2"/>
      <c r="G43" s="2"/>
      <c r="H43" s="2"/>
      <c r="I43" s="2"/>
      <c r="J43" s="2"/>
      <c r="K43" s="26"/>
      <c r="L43" s="5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 x14ac:dyDescent="0.35">
      <c r="A44" s="43"/>
      <c r="B44" s="2"/>
      <c r="C44" s="2"/>
      <c r="D44" s="2"/>
      <c r="E44" s="2"/>
      <c r="F44" s="2"/>
      <c r="G44" s="2"/>
      <c r="H44" s="2"/>
      <c r="I44" s="2"/>
      <c r="J44" s="2"/>
      <c r="K44" s="26"/>
      <c r="L44" s="5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 x14ac:dyDescent="0.35">
      <c r="A45" s="43"/>
      <c r="B45" s="2"/>
      <c r="C45" s="2"/>
      <c r="D45" s="2"/>
      <c r="E45" s="2"/>
      <c r="F45" s="2"/>
      <c r="G45" s="2"/>
      <c r="H45" s="2"/>
      <c r="I45" s="2"/>
      <c r="J45" s="2"/>
      <c r="K45" s="26"/>
      <c r="L45" s="5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 x14ac:dyDescent="0.35">
      <c r="A46" s="43"/>
      <c r="B46" s="2"/>
      <c r="C46" s="2"/>
      <c r="D46" s="2"/>
      <c r="E46" s="2"/>
      <c r="F46" s="2"/>
      <c r="G46" s="2"/>
      <c r="H46" s="2"/>
      <c r="I46" s="2"/>
      <c r="J46" s="2"/>
      <c r="K46" s="26"/>
      <c r="L46" s="5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 x14ac:dyDescent="0.35">
      <c r="A47" s="43"/>
      <c r="B47" s="2"/>
      <c r="C47" s="2"/>
      <c r="D47" s="2"/>
      <c r="E47" s="2"/>
      <c r="F47" s="2"/>
      <c r="G47" s="2"/>
      <c r="H47" s="2"/>
      <c r="I47" s="2"/>
      <c r="J47" s="2"/>
      <c r="K47" s="26"/>
      <c r="L47" s="5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 x14ac:dyDescent="0.35">
      <c r="A48" s="43"/>
      <c r="B48" s="2"/>
      <c r="C48" s="2"/>
      <c r="D48" s="2"/>
      <c r="E48" s="2"/>
      <c r="F48" s="2"/>
      <c r="G48" s="2"/>
      <c r="H48" s="2"/>
      <c r="I48" s="2"/>
      <c r="J48" s="2"/>
      <c r="K48" s="26"/>
      <c r="L48" s="5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 x14ac:dyDescent="0.35">
      <c r="A49" s="43"/>
      <c r="B49" s="2"/>
      <c r="C49" s="2"/>
      <c r="D49" s="2"/>
      <c r="E49" s="2"/>
      <c r="F49" s="2"/>
      <c r="G49" s="2"/>
      <c r="H49" s="2"/>
      <c r="I49" s="2"/>
      <c r="J49" s="2"/>
      <c r="K49" s="26"/>
      <c r="L49" s="5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 x14ac:dyDescent="0.35">
      <c r="A50" s="43"/>
      <c r="B50" s="2"/>
      <c r="C50" s="2"/>
      <c r="D50" s="2"/>
      <c r="E50" s="2"/>
      <c r="F50" s="2"/>
      <c r="G50" s="2"/>
      <c r="H50" s="2"/>
      <c r="I50" s="2"/>
      <c r="J50" s="2"/>
      <c r="K50" s="26"/>
      <c r="L50" s="5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 x14ac:dyDescent="0.35">
      <c r="A51" s="43"/>
      <c r="B51" s="2"/>
      <c r="C51" s="2"/>
      <c r="D51" s="2"/>
      <c r="E51" s="2"/>
      <c r="F51" s="2"/>
      <c r="G51" s="2"/>
      <c r="H51" s="2"/>
      <c r="I51" s="2"/>
      <c r="J51" s="2"/>
      <c r="K51" s="26"/>
      <c r="L51" s="5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 x14ac:dyDescent="0.35">
      <c r="A52" s="43"/>
      <c r="B52" s="2"/>
      <c r="C52" s="2"/>
      <c r="D52" s="2"/>
      <c r="E52" s="2"/>
      <c r="F52" s="2"/>
      <c r="G52" s="2"/>
      <c r="H52" s="2"/>
      <c r="I52" s="2"/>
      <c r="J52" s="2"/>
      <c r="K52" s="26"/>
      <c r="L52" s="5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 x14ac:dyDescent="0.35">
      <c r="A53" s="43"/>
      <c r="B53" s="2"/>
      <c r="C53" s="2"/>
      <c r="D53" s="2"/>
      <c r="E53" s="2"/>
      <c r="F53" s="2"/>
      <c r="G53" s="2"/>
      <c r="H53" s="2"/>
      <c r="I53" s="2"/>
      <c r="J53" s="2"/>
      <c r="K53" s="26"/>
      <c r="L53" s="5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 x14ac:dyDescent="0.35">
      <c r="A54" s="43"/>
      <c r="B54" s="2"/>
      <c r="C54" s="2"/>
      <c r="D54" s="2"/>
      <c r="E54" s="2"/>
      <c r="F54" s="2"/>
      <c r="G54" s="2"/>
      <c r="H54" s="2"/>
      <c r="I54" s="2"/>
      <c r="J54" s="2"/>
      <c r="K54" s="26"/>
      <c r="L54" s="5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 x14ac:dyDescent="0.35">
      <c r="A55" s="43"/>
      <c r="B55" s="2"/>
      <c r="C55" s="2"/>
      <c r="D55" s="2"/>
      <c r="E55" s="2"/>
      <c r="F55" s="2"/>
      <c r="G55" s="2"/>
      <c r="H55" s="2"/>
      <c r="I55" s="2"/>
      <c r="J55" s="2"/>
      <c r="K55" s="26"/>
      <c r="L55" s="5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 x14ac:dyDescent="0.35">
      <c r="A56" s="43"/>
      <c r="B56" s="2"/>
      <c r="C56" s="2"/>
      <c r="D56" s="2"/>
      <c r="E56" s="2"/>
      <c r="F56" s="2"/>
      <c r="G56" s="2"/>
      <c r="H56" s="2"/>
      <c r="I56" s="2"/>
      <c r="J56" s="2"/>
      <c r="K56" s="26"/>
      <c r="L56" s="5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 x14ac:dyDescent="0.35">
      <c r="A57" s="43"/>
      <c r="B57" s="2"/>
      <c r="C57" s="2"/>
      <c r="D57" s="2"/>
      <c r="E57" s="2"/>
      <c r="F57" s="2"/>
      <c r="G57" s="2"/>
      <c r="H57" s="2"/>
      <c r="I57" s="2"/>
      <c r="J57" s="2"/>
      <c r="K57" s="26"/>
      <c r="L57" s="5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 x14ac:dyDescent="0.35">
      <c r="A58" s="43"/>
      <c r="B58" s="2"/>
      <c r="C58" s="2"/>
      <c r="D58" s="2"/>
      <c r="E58" s="2"/>
      <c r="F58" s="2"/>
      <c r="G58" s="2"/>
      <c r="H58" s="2"/>
      <c r="I58" s="2"/>
      <c r="J58" s="2"/>
      <c r="K58" s="26"/>
      <c r="L58" s="5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 x14ac:dyDescent="0.35">
      <c r="A59" s="43"/>
      <c r="B59" s="2"/>
      <c r="C59" s="2"/>
      <c r="D59" s="2"/>
      <c r="E59" s="2"/>
      <c r="F59" s="2"/>
      <c r="G59" s="2"/>
      <c r="H59" s="2"/>
      <c r="I59" s="2"/>
      <c r="J59" s="2"/>
      <c r="K59" s="26"/>
      <c r="L59" s="5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 x14ac:dyDescent="0.35">
      <c r="A60" s="43"/>
      <c r="B60" s="2"/>
      <c r="C60" s="2"/>
      <c r="D60" s="2"/>
      <c r="E60" s="2"/>
      <c r="F60" s="2"/>
      <c r="G60" s="2"/>
      <c r="H60" s="2"/>
      <c r="I60" s="2"/>
      <c r="J60" s="2"/>
      <c r="K60" s="26"/>
      <c r="L60" s="5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 x14ac:dyDescent="0.35">
      <c r="A61" s="43"/>
      <c r="B61" s="2"/>
      <c r="C61" s="2"/>
      <c r="D61" s="2"/>
      <c r="E61" s="2"/>
      <c r="F61" s="2"/>
      <c r="G61" s="2"/>
      <c r="H61" s="2"/>
      <c r="I61" s="2"/>
      <c r="J61" s="2"/>
      <c r="K61" s="26"/>
      <c r="L61" s="5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 x14ac:dyDescent="0.35">
      <c r="A62" s="43"/>
      <c r="B62" s="2"/>
      <c r="C62" s="2"/>
      <c r="D62" s="2"/>
      <c r="E62" s="2"/>
      <c r="F62" s="2"/>
      <c r="G62" s="2"/>
      <c r="H62" s="2"/>
      <c r="I62" s="2"/>
      <c r="J62" s="2"/>
      <c r="K62" s="26"/>
      <c r="L62" s="5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 x14ac:dyDescent="0.35">
      <c r="A63" s="43"/>
      <c r="B63" s="2"/>
      <c r="C63" s="2"/>
      <c r="D63" s="2"/>
      <c r="E63" s="2"/>
      <c r="F63" s="2"/>
      <c r="G63" s="2"/>
      <c r="H63" s="2"/>
      <c r="I63" s="2"/>
      <c r="J63" s="2"/>
      <c r="K63" s="26"/>
      <c r="L63" s="5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 x14ac:dyDescent="0.35">
      <c r="A64" s="43"/>
      <c r="B64" s="2"/>
      <c r="C64" s="2"/>
      <c r="D64" s="2"/>
      <c r="E64" s="2"/>
      <c r="F64" s="2"/>
      <c r="G64" s="2"/>
      <c r="H64" s="2"/>
      <c r="I64" s="2"/>
      <c r="J64" s="2"/>
      <c r="K64" s="26"/>
      <c r="L64" s="5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 x14ac:dyDescent="0.35">
      <c r="A65" s="43"/>
      <c r="B65" s="2"/>
      <c r="C65" s="2"/>
      <c r="D65" s="2"/>
      <c r="E65" s="2"/>
      <c r="F65" s="2"/>
      <c r="G65" s="2"/>
      <c r="H65" s="2"/>
      <c r="I65" s="2"/>
      <c r="J65" s="2"/>
      <c r="K65" s="26"/>
      <c r="L65" s="5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 x14ac:dyDescent="0.35">
      <c r="A66" s="43"/>
      <c r="B66" s="2"/>
      <c r="C66" s="2"/>
      <c r="D66" s="2"/>
      <c r="E66" s="2"/>
      <c r="F66" s="2"/>
      <c r="G66" s="2"/>
      <c r="H66" s="2"/>
      <c r="I66" s="2"/>
      <c r="J66" s="2"/>
      <c r="K66" s="26"/>
      <c r="L66" s="5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 x14ac:dyDescent="0.35">
      <c r="A67" s="43"/>
      <c r="B67" s="2"/>
      <c r="C67" s="2"/>
      <c r="D67" s="2"/>
      <c r="E67" s="2"/>
      <c r="F67" s="2"/>
      <c r="G67" s="2"/>
      <c r="H67" s="2"/>
      <c r="I67" s="2"/>
      <c r="J67" s="2"/>
      <c r="K67" s="26"/>
      <c r="L67" s="5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 x14ac:dyDescent="0.35">
      <c r="A68" s="43"/>
      <c r="B68" s="2"/>
      <c r="C68" s="2"/>
      <c r="D68" s="2"/>
      <c r="E68" s="2"/>
      <c r="F68" s="2"/>
      <c r="G68" s="2"/>
      <c r="H68" s="2"/>
      <c r="I68" s="2"/>
      <c r="J68" s="2"/>
      <c r="K68" s="26"/>
      <c r="L68" s="5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 x14ac:dyDescent="0.35">
      <c r="A69" s="43"/>
      <c r="B69" s="2"/>
      <c r="C69" s="2"/>
      <c r="D69" s="2"/>
      <c r="E69" s="2"/>
      <c r="F69" s="2"/>
      <c r="G69" s="2"/>
      <c r="H69" s="2"/>
      <c r="I69" s="2"/>
      <c r="J69" s="2"/>
      <c r="K69" s="26"/>
      <c r="L69" s="5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 x14ac:dyDescent="0.35">
      <c r="A70" s="43"/>
      <c r="B70" s="2"/>
      <c r="C70" s="2"/>
      <c r="D70" s="2"/>
      <c r="E70" s="2"/>
      <c r="F70" s="2"/>
      <c r="G70" s="2"/>
      <c r="H70" s="2"/>
      <c r="I70" s="2"/>
      <c r="J70" s="2"/>
      <c r="K70" s="26"/>
      <c r="L70" s="5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 x14ac:dyDescent="0.35">
      <c r="A71" s="43"/>
      <c r="B71" s="2"/>
      <c r="C71" s="2"/>
      <c r="D71" s="2"/>
      <c r="E71" s="2"/>
      <c r="F71" s="2"/>
      <c r="G71" s="2"/>
      <c r="H71" s="2"/>
      <c r="I71" s="2"/>
      <c r="J71" s="2"/>
      <c r="K71" s="26"/>
      <c r="L71" s="5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 x14ac:dyDescent="0.35">
      <c r="A72" s="43"/>
      <c r="B72" s="2"/>
      <c r="C72" s="2"/>
      <c r="D72" s="2"/>
      <c r="E72" s="2"/>
      <c r="F72" s="2"/>
      <c r="G72" s="2"/>
      <c r="H72" s="2"/>
      <c r="I72" s="2"/>
      <c r="J72" s="2"/>
      <c r="K72" s="26"/>
      <c r="L72" s="5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 x14ac:dyDescent="0.35">
      <c r="A73" s="43"/>
      <c r="B73" s="2"/>
      <c r="C73" s="2"/>
      <c r="D73" s="2"/>
      <c r="E73" s="2"/>
      <c r="F73" s="2"/>
      <c r="G73" s="2"/>
      <c r="H73" s="2"/>
      <c r="I73" s="2"/>
      <c r="J73" s="2"/>
      <c r="K73" s="26"/>
      <c r="L73" s="5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 x14ac:dyDescent="0.35">
      <c r="A74" s="43"/>
      <c r="B74" s="2"/>
      <c r="C74" s="2"/>
      <c r="D74" s="2"/>
      <c r="E74" s="2"/>
      <c r="F74" s="2"/>
      <c r="G74" s="2"/>
      <c r="H74" s="2"/>
      <c r="I74" s="2"/>
      <c r="J74" s="2"/>
      <c r="K74" s="26"/>
      <c r="L74" s="5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 x14ac:dyDescent="0.35">
      <c r="A75" s="43"/>
      <c r="B75" s="2"/>
      <c r="C75" s="2"/>
      <c r="D75" s="2"/>
      <c r="E75" s="2"/>
      <c r="F75" s="2"/>
      <c r="G75" s="2"/>
      <c r="H75" s="2"/>
      <c r="I75" s="2"/>
      <c r="J75" s="2"/>
      <c r="K75" s="26"/>
      <c r="L75" s="5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 x14ac:dyDescent="0.35">
      <c r="A76" s="43"/>
      <c r="B76" s="2"/>
      <c r="C76" s="2"/>
      <c r="D76" s="2"/>
      <c r="E76" s="2"/>
      <c r="F76" s="2"/>
      <c r="G76" s="2"/>
      <c r="H76" s="2"/>
      <c r="I76" s="2"/>
      <c r="J76" s="2"/>
      <c r="K76" s="26"/>
      <c r="L76" s="5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 x14ac:dyDescent="0.35">
      <c r="A77" s="43"/>
      <c r="B77" s="2"/>
      <c r="C77" s="2"/>
      <c r="D77" s="2"/>
      <c r="E77" s="2"/>
      <c r="F77" s="2"/>
      <c r="G77" s="2"/>
      <c r="H77" s="2"/>
      <c r="I77" s="2"/>
      <c r="J77" s="2"/>
      <c r="K77" s="26"/>
      <c r="L77" s="5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 x14ac:dyDescent="0.35">
      <c r="A78" s="43"/>
      <c r="B78" s="2"/>
      <c r="C78" s="2"/>
      <c r="D78" s="2"/>
      <c r="E78" s="2"/>
      <c r="F78" s="2"/>
      <c r="G78" s="2"/>
      <c r="H78" s="2"/>
      <c r="I78" s="2"/>
      <c r="J78" s="2"/>
      <c r="K78" s="26"/>
      <c r="L78" s="5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 x14ac:dyDescent="0.35">
      <c r="A79" s="43"/>
      <c r="B79" s="2"/>
      <c r="C79" s="2"/>
      <c r="D79" s="2"/>
      <c r="E79" s="2"/>
      <c r="F79" s="2"/>
      <c r="G79" s="2"/>
      <c r="H79" s="2"/>
      <c r="I79" s="2"/>
      <c r="J79" s="2"/>
      <c r="K79" s="26"/>
      <c r="L79" s="5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 x14ac:dyDescent="0.35">
      <c r="A80" s="43"/>
      <c r="B80" s="2"/>
      <c r="C80" s="2"/>
      <c r="D80" s="2"/>
      <c r="E80" s="2"/>
      <c r="F80" s="2"/>
      <c r="G80" s="2"/>
      <c r="H80" s="2"/>
      <c r="I80" s="2"/>
      <c r="J80" s="2"/>
      <c r="K80" s="26"/>
      <c r="L80" s="5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 x14ac:dyDescent="0.35">
      <c r="A81" s="43"/>
      <c r="B81" s="2"/>
      <c r="C81" s="2"/>
      <c r="D81" s="2"/>
      <c r="E81" s="2"/>
      <c r="F81" s="2"/>
      <c r="G81" s="2"/>
      <c r="H81" s="2"/>
      <c r="I81" s="2"/>
      <c r="J81" s="2"/>
      <c r="K81" s="26"/>
      <c r="L81" s="5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 x14ac:dyDescent="0.35">
      <c r="A82" s="43"/>
      <c r="B82" s="2"/>
      <c r="C82" s="2"/>
      <c r="D82" s="2"/>
      <c r="E82" s="2"/>
      <c r="F82" s="2"/>
      <c r="G82" s="2"/>
      <c r="H82" s="2"/>
      <c r="I82" s="2"/>
      <c r="J82" s="2"/>
      <c r="K82" s="26"/>
      <c r="L82" s="5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 x14ac:dyDescent="0.35">
      <c r="A83" s="43"/>
      <c r="B83" s="2"/>
      <c r="C83" s="2"/>
      <c r="D83" s="2"/>
      <c r="E83" s="2"/>
      <c r="F83" s="2"/>
      <c r="G83" s="2"/>
      <c r="H83" s="2"/>
      <c r="I83" s="2"/>
      <c r="J83" s="2"/>
      <c r="K83" s="26"/>
      <c r="L83" s="5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 x14ac:dyDescent="0.35">
      <c r="A84" s="43"/>
      <c r="B84" s="2"/>
      <c r="C84" s="2"/>
      <c r="D84" s="2"/>
      <c r="E84" s="2"/>
      <c r="F84" s="2"/>
      <c r="G84" s="2"/>
      <c r="H84" s="2"/>
      <c r="I84" s="2"/>
      <c r="J84" s="2"/>
      <c r="K84" s="26"/>
      <c r="L84" s="5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 x14ac:dyDescent="0.35">
      <c r="A85" s="43"/>
      <c r="B85" s="2"/>
      <c r="C85" s="2"/>
      <c r="D85" s="2"/>
      <c r="E85" s="2"/>
      <c r="F85" s="2"/>
      <c r="G85" s="2"/>
      <c r="H85" s="2"/>
      <c r="I85" s="2"/>
      <c r="J85" s="2"/>
      <c r="K85" s="26"/>
      <c r="L85" s="5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 x14ac:dyDescent="0.35">
      <c r="A86" s="43"/>
      <c r="B86" s="2"/>
      <c r="C86" s="2"/>
      <c r="D86" s="2"/>
      <c r="E86" s="2"/>
      <c r="F86" s="2"/>
      <c r="G86" s="2"/>
      <c r="H86" s="2"/>
      <c r="I86" s="2"/>
      <c r="J86" s="2"/>
      <c r="K86" s="26"/>
      <c r="L86" s="5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 x14ac:dyDescent="0.35">
      <c r="A87" s="43"/>
      <c r="B87" s="2"/>
      <c r="C87" s="2"/>
      <c r="D87" s="2"/>
      <c r="E87" s="2"/>
      <c r="F87" s="2"/>
      <c r="G87" s="2"/>
      <c r="H87" s="2"/>
      <c r="I87" s="2"/>
      <c r="J87" s="2"/>
      <c r="K87" s="26"/>
      <c r="L87" s="5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 x14ac:dyDescent="0.35">
      <c r="A88" s="43"/>
      <c r="B88" s="2"/>
      <c r="C88" s="2"/>
      <c r="D88" s="2"/>
      <c r="E88" s="2"/>
      <c r="F88" s="2"/>
      <c r="G88" s="2"/>
      <c r="H88" s="2"/>
      <c r="I88" s="2"/>
      <c r="J88" s="2"/>
      <c r="K88" s="26"/>
      <c r="L88" s="5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 x14ac:dyDescent="0.35">
      <c r="A89" s="43"/>
      <c r="B89" s="2"/>
      <c r="C89" s="2"/>
      <c r="D89" s="2"/>
      <c r="E89" s="2"/>
      <c r="F89" s="2"/>
      <c r="G89" s="2"/>
      <c r="H89" s="2"/>
      <c r="I89" s="2"/>
      <c r="J89" s="2"/>
      <c r="K89" s="26"/>
      <c r="L89" s="5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 x14ac:dyDescent="0.35">
      <c r="A90" s="43"/>
      <c r="B90" s="2"/>
      <c r="C90" s="2"/>
      <c r="D90" s="2"/>
      <c r="E90" s="2"/>
      <c r="F90" s="2"/>
      <c r="G90" s="2"/>
      <c r="H90" s="2"/>
      <c r="I90" s="2"/>
      <c r="J90" s="2"/>
      <c r="K90" s="26"/>
      <c r="L90" s="5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 x14ac:dyDescent="0.35">
      <c r="A91" s="43"/>
      <c r="B91" s="2"/>
      <c r="C91" s="2"/>
      <c r="D91" s="2"/>
      <c r="E91" s="2"/>
      <c r="F91" s="2"/>
      <c r="G91" s="2"/>
      <c r="H91" s="2"/>
      <c r="I91" s="2"/>
      <c r="J91" s="2"/>
      <c r="K91" s="26"/>
      <c r="L91" s="5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 x14ac:dyDescent="0.35">
      <c r="A92" s="43"/>
      <c r="B92" s="2"/>
      <c r="C92" s="2"/>
      <c r="D92" s="2"/>
      <c r="E92" s="2"/>
      <c r="F92" s="2"/>
      <c r="G92" s="2"/>
      <c r="H92" s="2"/>
      <c r="I92" s="2"/>
      <c r="J92" s="2"/>
      <c r="K92" s="26"/>
      <c r="L92" s="5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 x14ac:dyDescent="0.35">
      <c r="A93" s="43"/>
      <c r="B93" s="2"/>
      <c r="C93" s="2"/>
      <c r="D93" s="2"/>
      <c r="E93" s="2"/>
      <c r="F93" s="2"/>
      <c r="G93" s="2"/>
      <c r="H93" s="2"/>
      <c r="I93" s="2"/>
      <c r="J93" s="2"/>
      <c r="K93" s="26"/>
      <c r="L93" s="5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 x14ac:dyDescent="0.35">
      <c r="A94" s="43"/>
      <c r="B94" s="2"/>
      <c r="C94" s="2"/>
      <c r="D94" s="2"/>
      <c r="E94" s="2"/>
      <c r="F94" s="2"/>
      <c r="G94" s="2"/>
      <c r="H94" s="2"/>
      <c r="I94" s="2"/>
      <c r="J94" s="2"/>
      <c r="K94" s="26"/>
      <c r="L94" s="5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 x14ac:dyDescent="0.35">
      <c r="A95" s="43"/>
      <c r="B95" s="2"/>
      <c r="C95" s="2"/>
      <c r="D95" s="2"/>
      <c r="E95" s="2"/>
      <c r="F95" s="2"/>
      <c r="G95" s="2"/>
      <c r="H95" s="2"/>
      <c r="I95" s="2"/>
      <c r="J95" s="2"/>
      <c r="K95" s="26"/>
      <c r="L95" s="5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 x14ac:dyDescent="0.35">
      <c r="A96" s="43"/>
      <c r="B96" s="2"/>
      <c r="C96" s="2"/>
      <c r="D96" s="2"/>
      <c r="E96" s="2"/>
      <c r="F96" s="2"/>
      <c r="G96" s="2"/>
      <c r="H96" s="2"/>
      <c r="I96" s="2"/>
      <c r="J96" s="2"/>
      <c r="K96" s="26"/>
      <c r="L96" s="5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 x14ac:dyDescent="0.35">
      <c r="A97" s="43"/>
      <c r="B97" s="2"/>
      <c r="C97" s="2"/>
      <c r="D97" s="2"/>
      <c r="E97" s="2"/>
      <c r="F97" s="2"/>
      <c r="G97" s="2"/>
      <c r="H97" s="2"/>
      <c r="I97" s="2"/>
      <c r="J97" s="2"/>
      <c r="K97" s="26"/>
      <c r="L97" s="5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 x14ac:dyDescent="0.35">
      <c r="A98" s="43"/>
      <c r="B98" s="2"/>
      <c r="C98" s="2"/>
      <c r="D98" s="2"/>
      <c r="E98" s="2"/>
      <c r="F98" s="2"/>
      <c r="G98" s="2"/>
      <c r="H98" s="2"/>
      <c r="I98" s="2"/>
      <c r="J98" s="2"/>
      <c r="K98" s="26"/>
      <c r="L98" s="5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 x14ac:dyDescent="0.35">
      <c r="A99" s="43"/>
      <c r="B99" s="2"/>
      <c r="C99" s="2"/>
      <c r="D99" s="2"/>
      <c r="E99" s="2"/>
      <c r="F99" s="2"/>
      <c r="G99" s="2"/>
      <c r="H99" s="2"/>
      <c r="I99" s="2"/>
      <c r="J99" s="2"/>
      <c r="K99" s="26"/>
      <c r="L99" s="5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 x14ac:dyDescent="0.35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6"/>
      <c r="L100" s="5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 x14ac:dyDescent="0.35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6"/>
      <c r="L101" s="5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 x14ac:dyDescent="0.35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6"/>
      <c r="L102" s="5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 x14ac:dyDescent="0.35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6"/>
      <c r="L103" s="5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 x14ac:dyDescent="0.35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6"/>
      <c r="L104" s="5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 x14ac:dyDescent="0.35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6"/>
      <c r="L105" s="5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 x14ac:dyDescent="0.35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5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 x14ac:dyDescent="0.35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6"/>
      <c r="L107" s="5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 x14ac:dyDescent="0.35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6"/>
      <c r="L108" s="5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 x14ac:dyDescent="0.35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6"/>
      <c r="L109" s="5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 x14ac:dyDescent="0.35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5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 x14ac:dyDescent="0.35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6"/>
      <c r="L111" s="5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 x14ac:dyDescent="0.35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6"/>
      <c r="L112" s="5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 x14ac:dyDescent="0.35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6"/>
      <c r="L113" s="5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 x14ac:dyDescent="0.35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6"/>
      <c r="L114" s="5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 x14ac:dyDescent="0.35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6"/>
      <c r="L115" s="5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 x14ac:dyDescent="0.35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6"/>
      <c r="L116" s="5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 x14ac:dyDescent="0.35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6"/>
      <c r="L117" s="5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 x14ac:dyDescent="0.35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6"/>
      <c r="L118" s="5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 x14ac:dyDescent="0.35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6"/>
      <c r="L119" s="5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 x14ac:dyDescent="0.35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6"/>
      <c r="L120" s="5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 x14ac:dyDescent="0.35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6"/>
      <c r="L121" s="5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 x14ac:dyDescent="0.35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6"/>
      <c r="L122" s="5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 x14ac:dyDescent="0.35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6"/>
      <c r="L123" s="5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 x14ac:dyDescent="0.35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6"/>
      <c r="L124" s="5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 x14ac:dyDescent="0.35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6"/>
      <c r="L125" s="5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 x14ac:dyDescent="0.35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6"/>
      <c r="L126" s="5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 x14ac:dyDescent="0.35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6"/>
      <c r="L127" s="5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 x14ac:dyDescent="0.35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6"/>
      <c r="L128" s="5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 x14ac:dyDescent="0.35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6"/>
      <c r="L129" s="5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 x14ac:dyDescent="0.35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6"/>
      <c r="L130" s="5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 x14ac:dyDescent="0.35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6"/>
      <c r="L131" s="5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 x14ac:dyDescent="0.35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6"/>
      <c r="L132" s="5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 x14ac:dyDescent="0.35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6"/>
      <c r="L133" s="5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 x14ac:dyDescent="0.35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6"/>
      <c r="L134" s="5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 x14ac:dyDescent="0.35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6"/>
      <c r="L135" s="5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 x14ac:dyDescent="0.35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6"/>
      <c r="L136" s="5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 x14ac:dyDescent="0.35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6"/>
      <c r="L137" s="5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 x14ac:dyDescent="0.35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5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 x14ac:dyDescent="0.35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6"/>
      <c r="L139" s="5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 x14ac:dyDescent="0.35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6"/>
      <c r="L140" s="5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 x14ac:dyDescent="0.35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6"/>
      <c r="L141" s="5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 x14ac:dyDescent="0.35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6"/>
      <c r="L142" s="5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 x14ac:dyDescent="0.35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6"/>
      <c r="L143" s="5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 x14ac:dyDescent="0.35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6"/>
      <c r="L144" s="5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 x14ac:dyDescent="0.35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6"/>
      <c r="L145" s="5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 x14ac:dyDescent="0.35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6"/>
      <c r="L146" s="5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 x14ac:dyDescent="0.35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6"/>
      <c r="L147" s="5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 x14ac:dyDescent="0.35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6"/>
      <c r="L148" s="5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 x14ac:dyDescent="0.35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6"/>
      <c r="L149" s="5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 x14ac:dyDescent="0.35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6"/>
      <c r="L150" s="5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 x14ac:dyDescent="0.35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6"/>
      <c r="L151" s="5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 x14ac:dyDescent="0.35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6"/>
      <c r="L152" s="5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 x14ac:dyDescent="0.35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6"/>
      <c r="L153" s="5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 x14ac:dyDescent="0.35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6"/>
      <c r="L154" s="5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 x14ac:dyDescent="0.35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6"/>
      <c r="L155" s="5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 x14ac:dyDescent="0.35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6"/>
      <c r="L156" s="5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 x14ac:dyDescent="0.35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6"/>
      <c r="L157" s="5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 x14ac:dyDescent="0.35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6"/>
      <c r="L158" s="5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 x14ac:dyDescent="0.35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6"/>
      <c r="L159" s="5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 x14ac:dyDescent="0.35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6"/>
      <c r="L160" s="5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 x14ac:dyDescent="0.35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6"/>
      <c r="L161" s="5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 x14ac:dyDescent="0.35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6"/>
      <c r="L162" s="5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 x14ac:dyDescent="0.35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6"/>
      <c r="L163" s="5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 x14ac:dyDescent="0.35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6"/>
      <c r="L164" s="5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 x14ac:dyDescent="0.35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6"/>
      <c r="L165" s="5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 x14ac:dyDescent="0.35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6"/>
      <c r="L166" s="5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 x14ac:dyDescent="0.35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6"/>
      <c r="L167" s="5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 x14ac:dyDescent="0.35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6"/>
      <c r="L168" s="5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 x14ac:dyDescent="0.35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6"/>
      <c r="L169" s="5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 x14ac:dyDescent="0.35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6"/>
      <c r="L170" s="5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 x14ac:dyDescent="0.35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6"/>
      <c r="L171" s="5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 x14ac:dyDescent="0.35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6"/>
      <c r="L172" s="5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 x14ac:dyDescent="0.35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6"/>
      <c r="L173" s="5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 x14ac:dyDescent="0.35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6"/>
      <c r="L174" s="5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 x14ac:dyDescent="0.35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6"/>
      <c r="L175" s="5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 x14ac:dyDescent="0.35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6"/>
      <c r="L176" s="5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 x14ac:dyDescent="0.35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6"/>
      <c r="L177" s="5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 x14ac:dyDescent="0.35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6"/>
      <c r="L178" s="5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 x14ac:dyDescent="0.35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6"/>
      <c r="L179" s="5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 x14ac:dyDescent="0.35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6"/>
      <c r="L180" s="5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 x14ac:dyDescent="0.35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6"/>
      <c r="L181" s="5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 x14ac:dyDescent="0.35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6"/>
      <c r="L182" s="5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 x14ac:dyDescent="0.35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6"/>
      <c r="L183" s="5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 x14ac:dyDescent="0.35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6"/>
      <c r="L184" s="5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 x14ac:dyDescent="0.35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6"/>
      <c r="L185" s="5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 x14ac:dyDescent="0.35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6"/>
      <c r="L186" s="5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 x14ac:dyDescent="0.35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6"/>
      <c r="L187" s="5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 x14ac:dyDescent="0.35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6"/>
      <c r="L188" s="5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 x14ac:dyDescent="0.35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6"/>
      <c r="L189" s="5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 x14ac:dyDescent="0.35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6"/>
      <c r="L190" s="5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 x14ac:dyDescent="0.35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6"/>
      <c r="L191" s="5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 x14ac:dyDescent="0.35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6"/>
      <c r="L192" s="5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 x14ac:dyDescent="0.35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6"/>
      <c r="L193" s="5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 x14ac:dyDescent="0.35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6"/>
      <c r="L194" s="5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 x14ac:dyDescent="0.35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6"/>
      <c r="L195" s="5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 x14ac:dyDescent="0.35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6"/>
      <c r="L196" s="5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 x14ac:dyDescent="0.35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6"/>
      <c r="L197" s="5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 x14ac:dyDescent="0.35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6"/>
      <c r="L198" s="5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 x14ac:dyDescent="0.35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6"/>
      <c r="L199" s="5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 x14ac:dyDescent="0.35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6"/>
      <c r="L200" s="5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 x14ac:dyDescent="0.35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6"/>
      <c r="L201" s="5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 x14ac:dyDescent="0.35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6"/>
      <c r="L202" s="5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 x14ac:dyDescent="0.35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6"/>
      <c r="L203" s="5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 x14ac:dyDescent="0.35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6"/>
      <c r="L204" s="5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 x14ac:dyDescent="0.35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6"/>
      <c r="L205" s="5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 x14ac:dyDescent="0.35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6"/>
      <c r="L206" s="5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 x14ac:dyDescent="0.35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6"/>
      <c r="L207" s="5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 x14ac:dyDescent="0.35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6"/>
      <c r="L208" s="5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 x14ac:dyDescent="0.35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6"/>
      <c r="L209" s="5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 x14ac:dyDescent="0.35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6"/>
      <c r="L210" s="5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 x14ac:dyDescent="0.35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6"/>
      <c r="L211" s="5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 x14ac:dyDescent="0.35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6"/>
      <c r="L212" s="5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 x14ac:dyDescent="0.35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6"/>
      <c r="L213" s="5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 x14ac:dyDescent="0.35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6"/>
      <c r="L214" s="5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 x14ac:dyDescent="0.35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6"/>
      <c r="L215" s="5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 x14ac:dyDescent="0.35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6"/>
      <c r="L216" s="5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 x14ac:dyDescent="0.35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6"/>
      <c r="L217" s="5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 x14ac:dyDescent="0.35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6"/>
      <c r="L218" s="5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 x14ac:dyDescent="0.35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6"/>
      <c r="L219" s="5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 x14ac:dyDescent="0.35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6"/>
      <c r="L220" s="5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 x14ac:dyDescent="0.35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6"/>
      <c r="L221" s="5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 x14ac:dyDescent="0.35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6"/>
      <c r="L222" s="5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 x14ac:dyDescent="0.35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6"/>
      <c r="L223" s="5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 x14ac:dyDescent="0.35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6"/>
      <c r="L224" s="5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 x14ac:dyDescent="0.35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6"/>
      <c r="L225" s="5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 x14ac:dyDescent="0.35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6"/>
      <c r="L226" s="5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 x14ac:dyDescent="0.35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6"/>
      <c r="L227" s="5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 x14ac:dyDescent="0.35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6"/>
      <c r="L228" s="5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 x14ac:dyDescent="0.35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6"/>
      <c r="L229" s="5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 x14ac:dyDescent="0.35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6"/>
      <c r="L230" s="5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 x14ac:dyDescent="0.35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6"/>
      <c r="L231" s="5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 x14ac:dyDescent="0.35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6"/>
      <c r="L232" s="5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 x14ac:dyDescent="0.35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6"/>
      <c r="L233" s="5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 x14ac:dyDescent="0.35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6"/>
      <c r="L234" s="5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 x14ac:dyDescent="0.35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6"/>
      <c r="L235" s="5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 x14ac:dyDescent="0.35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6"/>
      <c r="L236" s="5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 x14ac:dyDescent="0.35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6"/>
      <c r="L237" s="5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 x14ac:dyDescent="0.35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6"/>
      <c r="L238" s="5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 x14ac:dyDescent="0.35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6"/>
      <c r="L239" s="5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 x14ac:dyDescent="0.35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6"/>
      <c r="L240" s="5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 x14ac:dyDescent="0.35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6"/>
      <c r="L241" s="5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 x14ac:dyDescent="0.35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6"/>
      <c r="L242" s="5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 x14ac:dyDescent="0.35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6"/>
      <c r="L243" s="5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 x14ac:dyDescent="0.35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6"/>
      <c r="L244" s="5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 x14ac:dyDescent="0.35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6"/>
      <c r="L245" s="5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 x14ac:dyDescent="0.35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6"/>
      <c r="L246" s="5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 x14ac:dyDescent="0.35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6"/>
      <c r="L247" s="5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 x14ac:dyDescent="0.35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6"/>
      <c r="L248" s="5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 x14ac:dyDescent="0.35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6"/>
      <c r="L249" s="5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 x14ac:dyDescent="0.35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6"/>
      <c r="L250" s="5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 x14ac:dyDescent="0.35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6"/>
      <c r="L251" s="5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 x14ac:dyDescent="0.35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6"/>
      <c r="L252" s="5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 x14ac:dyDescent="0.35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6"/>
      <c r="L253" s="5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 x14ac:dyDescent="0.35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6"/>
      <c r="L254" s="5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 x14ac:dyDescent="0.35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6"/>
      <c r="L255" s="5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 x14ac:dyDescent="0.35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6"/>
      <c r="L256" s="5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 x14ac:dyDescent="0.35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6"/>
      <c r="L257" s="5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 x14ac:dyDescent="0.35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6"/>
      <c r="L258" s="5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 x14ac:dyDescent="0.35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6"/>
      <c r="L259" s="5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 x14ac:dyDescent="0.35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6"/>
      <c r="L260" s="5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 x14ac:dyDescent="0.35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6"/>
      <c r="L261" s="5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 x14ac:dyDescent="0.35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6"/>
      <c r="L262" s="5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 x14ac:dyDescent="0.35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6"/>
      <c r="L263" s="5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 x14ac:dyDescent="0.35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6"/>
      <c r="L264" s="5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 x14ac:dyDescent="0.35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6"/>
      <c r="L265" s="5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 x14ac:dyDescent="0.35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6"/>
      <c r="L266" s="5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 x14ac:dyDescent="0.35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6"/>
      <c r="L267" s="5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 x14ac:dyDescent="0.35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6"/>
      <c r="L268" s="5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 x14ac:dyDescent="0.35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6"/>
      <c r="L269" s="5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 x14ac:dyDescent="0.35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6"/>
      <c r="L270" s="5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 x14ac:dyDescent="0.35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6"/>
      <c r="L271" s="5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 x14ac:dyDescent="0.35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6"/>
      <c r="L272" s="5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 x14ac:dyDescent="0.35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6"/>
      <c r="L273" s="5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 x14ac:dyDescent="0.35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6"/>
      <c r="L274" s="5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 x14ac:dyDescent="0.35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6"/>
      <c r="L275" s="5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 x14ac:dyDescent="0.35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6"/>
      <c r="L276" s="5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 x14ac:dyDescent="0.35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6"/>
      <c r="L277" s="5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 x14ac:dyDescent="0.35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6"/>
      <c r="L278" s="5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 x14ac:dyDescent="0.35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6"/>
      <c r="L279" s="5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 x14ac:dyDescent="0.35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6"/>
      <c r="L280" s="5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 x14ac:dyDescent="0.35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6"/>
      <c r="L281" s="5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 x14ac:dyDescent="0.35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6"/>
      <c r="L282" s="5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 x14ac:dyDescent="0.35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6"/>
      <c r="L283" s="5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 x14ac:dyDescent="0.35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6"/>
      <c r="L284" s="5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 x14ac:dyDescent="0.35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6"/>
      <c r="L285" s="5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 x14ac:dyDescent="0.35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6"/>
      <c r="L286" s="5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 x14ac:dyDescent="0.35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6"/>
      <c r="L287" s="5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 x14ac:dyDescent="0.35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6"/>
      <c r="L288" s="5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 x14ac:dyDescent="0.35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6"/>
      <c r="L289" s="5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 x14ac:dyDescent="0.35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6"/>
      <c r="L290" s="5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 x14ac:dyDescent="0.35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6"/>
      <c r="L291" s="5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 x14ac:dyDescent="0.35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6"/>
      <c r="L292" s="5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 x14ac:dyDescent="0.35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6"/>
      <c r="L293" s="5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 x14ac:dyDescent="0.35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6"/>
      <c r="L294" s="5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 x14ac:dyDescent="0.35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6"/>
      <c r="L295" s="5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 x14ac:dyDescent="0.35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6"/>
      <c r="L296" s="5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 x14ac:dyDescent="0.35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6"/>
      <c r="L297" s="5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 x14ac:dyDescent="0.35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6"/>
      <c r="L298" s="5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 x14ac:dyDescent="0.35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6"/>
      <c r="L299" s="5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 x14ac:dyDescent="0.35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6"/>
      <c r="L300" s="5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 x14ac:dyDescent="0.35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6"/>
      <c r="L301" s="5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 x14ac:dyDescent="0.35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6"/>
      <c r="L302" s="5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 x14ac:dyDescent="0.35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6"/>
      <c r="L303" s="5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 x14ac:dyDescent="0.35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6"/>
      <c r="L304" s="5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 x14ac:dyDescent="0.35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6"/>
      <c r="L305" s="5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 x14ac:dyDescent="0.35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5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 x14ac:dyDescent="0.35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5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 x14ac:dyDescent="0.35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6"/>
      <c r="L308" s="5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 x14ac:dyDescent="0.35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5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 x14ac:dyDescent="0.35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6"/>
      <c r="L310" s="5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 x14ac:dyDescent="0.35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6"/>
      <c r="L311" s="5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 x14ac:dyDescent="0.35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6"/>
      <c r="L312" s="5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 x14ac:dyDescent="0.35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6"/>
      <c r="L313" s="57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 x14ac:dyDescent="0.35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6"/>
      <c r="L314" s="57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 x14ac:dyDescent="0.35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6"/>
      <c r="L315" s="57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 x14ac:dyDescent="0.35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6"/>
      <c r="L316" s="57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 x14ac:dyDescent="0.35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6"/>
      <c r="L317" s="57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 x14ac:dyDescent="0.35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6"/>
      <c r="L318" s="57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 x14ac:dyDescent="0.35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6"/>
      <c r="L319" s="57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 x14ac:dyDescent="0.35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6"/>
      <c r="L320" s="57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 x14ac:dyDescent="0.35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6"/>
      <c r="L321" s="57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 x14ac:dyDescent="0.35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6"/>
      <c r="L322" s="57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 x14ac:dyDescent="0.35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6"/>
      <c r="L323" s="57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 x14ac:dyDescent="0.35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6"/>
      <c r="L324" s="57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 x14ac:dyDescent="0.35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6"/>
      <c r="L325" s="57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 x14ac:dyDescent="0.35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6"/>
      <c r="L326" s="57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 x14ac:dyDescent="0.35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6"/>
      <c r="L327" s="57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 x14ac:dyDescent="0.35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6"/>
      <c r="L328" s="5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 x14ac:dyDescent="0.35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6"/>
      <c r="L329" s="5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 x14ac:dyDescent="0.35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6"/>
      <c r="L330" s="5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 x14ac:dyDescent="0.35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6"/>
      <c r="L331" s="5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 x14ac:dyDescent="0.35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6"/>
      <c r="L332" s="5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 x14ac:dyDescent="0.35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6"/>
      <c r="L333" s="5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 x14ac:dyDescent="0.35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6"/>
      <c r="L334" s="5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 x14ac:dyDescent="0.35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6"/>
      <c r="L335" s="5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 x14ac:dyDescent="0.35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6"/>
      <c r="L336" s="5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 x14ac:dyDescent="0.35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6"/>
      <c r="L337" s="5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 x14ac:dyDescent="0.35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6"/>
      <c r="L338" s="5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 x14ac:dyDescent="0.35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6"/>
      <c r="L339" s="5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 x14ac:dyDescent="0.35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6"/>
      <c r="L340" s="5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 x14ac:dyDescent="0.35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6"/>
      <c r="L341" s="5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 x14ac:dyDescent="0.35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6"/>
      <c r="L342" s="5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 x14ac:dyDescent="0.35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6"/>
      <c r="L343" s="5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 x14ac:dyDescent="0.35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6"/>
      <c r="L344" s="5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 x14ac:dyDescent="0.35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6"/>
      <c r="L345" s="5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 x14ac:dyDescent="0.35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6"/>
      <c r="L346" s="5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 x14ac:dyDescent="0.35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6"/>
      <c r="L347" s="5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 x14ac:dyDescent="0.35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6"/>
      <c r="L348" s="5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 x14ac:dyDescent="0.35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6"/>
      <c r="L349" s="5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 x14ac:dyDescent="0.35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6"/>
      <c r="L350" s="5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 x14ac:dyDescent="0.35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6"/>
      <c r="L351" s="5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 x14ac:dyDescent="0.35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6"/>
      <c r="L352" s="5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 x14ac:dyDescent="0.35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6"/>
      <c r="L353" s="5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 x14ac:dyDescent="0.35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6"/>
      <c r="L354" s="5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 x14ac:dyDescent="0.35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6"/>
      <c r="L355" s="5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 x14ac:dyDescent="0.35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6"/>
      <c r="L356" s="5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 x14ac:dyDescent="0.35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6"/>
      <c r="L357" s="5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 x14ac:dyDescent="0.35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6"/>
      <c r="L358" s="5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 x14ac:dyDescent="0.35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6"/>
      <c r="L359" s="5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 x14ac:dyDescent="0.35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6"/>
      <c r="L360" s="5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 x14ac:dyDescent="0.35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6"/>
      <c r="L361" s="5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 x14ac:dyDescent="0.35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6"/>
      <c r="L362" s="5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 x14ac:dyDescent="0.35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6"/>
      <c r="L363" s="5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 x14ac:dyDescent="0.35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6"/>
      <c r="L364" s="5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 x14ac:dyDescent="0.35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6"/>
      <c r="L365" s="5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 x14ac:dyDescent="0.35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6"/>
      <c r="L366" s="5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 x14ac:dyDescent="0.35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6"/>
      <c r="L367" s="5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 x14ac:dyDescent="0.35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6"/>
      <c r="L368" s="5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 x14ac:dyDescent="0.35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6"/>
      <c r="L369" s="5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 x14ac:dyDescent="0.35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6"/>
      <c r="L370" s="5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 x14ac:dyDescent="0.35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6"/>
      <c r="L371" s="5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 x14ac:dyDescent="0.35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6"/>
      <c r="L372" s="5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 x14ac:dyDescent="0.35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6"/>
      <c r="L373" s="5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 x14ac:dyDescent="0.35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6"/>
      <c r="L374" s="5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 x14ac:dyDescent="0.35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6"/>
      <c r="L375" s="5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 x14ac:dyDescent="0.35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6"/>
      <c r="L376" s="5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 x14ac:dyDescent="0.35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6"/>
      <c r="L377" s="5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 x14ac:dyDescent="0.35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6"/>
      <c r="L378" s="57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 x14ac:dyDescent="0.35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6"/>
      <c r="L379" s="57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 x14ac:dyDescent="0.35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6"/>
      <c r="L380" s="57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 x14ac:dyDescent="0.35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6"/>
      <c r="L381" s="57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 x14ac:dyDescent="0.35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6"/>
      <c r="L382" s="5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 x14ac:dyDescent="0.35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6"/>
      <c r="L383" s="5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 x14ac:dyDescent="0.35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6"/>
      <c r="L384" s="5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 x14ac:dyDescent="0.35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6"/>
      <c r="L385" s="57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 x14ac:dyDescent="0.35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6"/>
      <c r="L386" s="57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 x14ac:dyDescent="0.35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6"/>
      <c r="L387" s="57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 x14ac:dyDescent="0.35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6"/>
      <c r="L388" s="57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 x14ac:dyDescent="0.35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6"/>
      <c r="L389" s="57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 x14ac:dyDescent="0.35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6"/>
      <c r="L390" s="57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 x14ac:dyDescent="0.35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6"/>
      <c r="L391" s="57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 x14ac:dyDescent="0.35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6"/>
      <c r="L392" s="57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 x14ac:dyDescent="0.35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6"/>
      <c r="L393" s="57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 x14ac:dyDescent="0.35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6"/>
      <c r="L394" s="5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 x14ac:dyDescent="0.35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6"/>
      <c r="L395" s="5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 x14ac:dyDescent="0.35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6"/>
      <c r="L396" s="5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 x14ac:dyDescent="0.35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6"/>
      <c r="L397" s="5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 x14ac:dyDescent="0.35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6"/>
      <c r="L398" s="5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 x14ac:dyDescent="0.35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6"/>
      <c r="L399" s="5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 x14ac:dyDescent="0.35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6"/>
      <c r="L400" s="5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 x14ac:dyDescent="0.35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6"/>
      <c r="L401" s="5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 x14ac:dyDescent="0.35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6"/>
      <c r="L402" s="5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 x14ac:dyDescent="0.35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6"/>
      <c r="L403" s="5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 x14ac:dyDescent="0.35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6"/>
      <c r="L404" s="5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 x14ac:dyDescent="0.35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6"/>
      <c r="L405" s="5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 x14ac:dyDescent="0.35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6"/>
      <c r="L406" s="5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 x14ac:dyDescent="0.35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6"/>
      <c r="L407" s="5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 x14ac:dyDescent="0.35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6"/>
      <c r="L408" s="5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 x14ac:dyDescent="0.35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6"/>
      <c r="L409" s="5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 x14ac:dyDescent="0.35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6"/>
      <c r="L410" s="5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 x14ac:dyDescent="0.35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6"/>
      <c r="L411" s="5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 x14ac:dyDescent="0.35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6"/>
      <c r="L412" s="5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 x14ac:dyDescent="0.35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6"/>
      <c r="L413" s="5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 x14ac:dyDescent="0.35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6"/>
      <c r="L414" s="5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 x14ac:dyDescent="0.35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6"/>
      <c r="L415" s="5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 x14ac:dyDescent="0.35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6"/>
      <c r="L416" s="5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 x14ac:dyDescent="0.35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6"/>
      <c r="L417" s="5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 x14ac:dyDescent="0.35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6"/>
      <c r="L418" s="5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 x14ac:dyDescent="0.35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6"/>
      <c r="L419" s="5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 x14ac:dyDescent="0.35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6"/>
      <c r="L420" s="5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 x14ac:dyDescent="0.35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6"/>
      <c r="L421" s="5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 x14ac:dyDescent="0.35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6"/>
      <c r="L422" s="5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 x14ac:dyDescent="0.35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6"/>
      <c r="L423" s="5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 x14ac:dyDescent="0.35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6"/>
      <c r="L424" s="5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 x14ac:dyDescent="0.35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6"/>
      <c r="L425" s="5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 x14ac:dyDescent="0.35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6"/>
      <c r="L426" s="5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 x14ac:dyDescent="0.35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6"/>
      <c r="L427" s="5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 x14ac:dyDescent="0.35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6"/>
      <c r="L428" s="5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 x14ac:dyDescent="0.35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6"/>
      <c r="L429" s="5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 x14ac:dyDescent="0.35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6"/>
      <c r="L430" s="5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 x14ac:dyDescent="0.35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6"/>
      <c r="L431" s="5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 x14ac:dyDescent="0.35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6"/>
      <c r="L432" s="5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 x14ac:dyDescent="0.35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6"/>
      <c r="L433" s="5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 x14ac:dyDescent="0.35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6"/>
      <c r="L434" s="5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 x14ac:dyDescent="0.35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6"/>
      <c r="L435" s="5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 x14ac:dyDescent="0.35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6"/>
      <c r="L436" s="5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 x14ac:dyDescent="0.35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6"/>
      <c r="L437" s="5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 x14ac:dyDescent="0.35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6"/>
      <c r="L438" s="5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 x14ac:dyDescent="0.35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6"/>
      <c r="L439" s="5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 x14ac:dyDescent="0.35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6"/>
      <c r="L440" s="5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 x14ac:dyDescent="0.35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6"/>
      <c r="L441" s="57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 x14ac:dyDescent="0.35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6"/>
      <c r="L442" s="57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 x14ac:dyDescent="0.35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6"/>
      <c r="L443" s="57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 x14ac:dyDescent="0.35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6"/>
      <c r="L444" s="57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 x14ac:dyDescent="0.35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6"/>
      <c r="L445" s="57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 x14ac:dyDescent="0.35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6"/>
      <c r="L446" s="57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 x14ac:dyDescent="0.35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6"/>
      <c r="L447" s="5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 x14ac:dyDescent="0.35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6"/>
      <c r="L448" s="57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 x14ac:dyDescent="0.35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6"/>
      <c r="L449" s="57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 x14ac:dyDescent="0.35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6"/>
      <c r="L450" s="5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 x14ac:dyDescent="0.35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6"/>
      <c r="L451" s="57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 x14ac:dyDescent="0.35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6"/>
      <c r="L452" s="57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 x14ac:dyDescent="0.35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6"/>
      <c r="L453" s="57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 x14ac:dyDescent="0.35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6"/>
      <c r="L454" s="57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 x14ac:dyDescent="0.35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6"/>
      <c r="L455" s="57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 x14ac:dyDescent="0.35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6"/>
      <c r="L456" s="57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 x14ac:dyDescent="0.35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6"/>
      <c r="L457" s="57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 x14ac:dyDescent="0.35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6"/>
      <c r="L458" s="57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 x14ac:dyDescent="0.35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6"/>
      <c r="L459" s="57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 x14ac:dyDescent="0.35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6"/>
      <c r="L460" s="57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 x14ac:dyDescent="0.35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6"/>
      <c r="L461" s="57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 x14ac:dyDescent="0.35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6"/>
      <c r="L462" s="57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 x14ac:dyDescent="0.35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6"/>
      <c r="L463" s="57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 x14ac:dyDescent="0.35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6"/>
      <c r="L464" s="57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 x14ac:dyDescent="0.35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6"/>
      <c r="L465" s="57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 x14ac:dyDescent="0.35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6"/>
      <c r="L466" s="57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 x14ac:dyDescent="0.35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6"/>
      <c r="L467" s="57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 x14ac:dyDescent="0.35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6"/>
      <c r="L468" s="57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 x14ac:dyDescent="0.35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6"/>
      <c r="L469" s="57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 x14ac:dyDescent="0.35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6"/>
      <c r="L470" s="5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 x14ac:dyDescent="0.35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6"/>
      <c r="L471" s="5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 x14ac:dyDescent="0.35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6"/>
      <c r="L472" s="5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 x14ac:dyDescent="0.35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6"/>
      <c r="L473" s="5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 x14ac:dyDescent="0.35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6"/>
      <c r="L474" s="5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 x14ac:dyDescent="0.35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6"/>
      <c r="L475" s="5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 x14ac:dyDescent="0.35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6"/>
      <c r="L476" s="5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 x14ac:dyDescent="0.35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6"/>
      <c r="L477" s="5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 x14ac:dyDescent="0.35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6"/>
      <c r="L478" s="5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 x14ac:dyDescent="0.35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6"/>
      <c r="L479" s="5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 x14ac:dyDescent="0.35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6"/>
      <c r="L480" s="5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 x14ac:dyDescent="0.35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6"/>
      <c r="L481" s="5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 x14ac:dyDescent="0.35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6"/>
      <c r="L482" s="5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 x14ac:dyDescent="0.35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6"/>
      <c r="L483" s="5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 x14ac:dyDescent="0.35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6"/>
      <c r="L484" s="5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 x14ac:dyDescent="0.35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6"/>
      <c r="L485" s="5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 x14ac:dyDescent="0.35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6"/>
      <c r="L486" s="57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 x14ac:dyDescent="0.35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6"/>
      <c r="L487" s="57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 x14ac:dyDescent="0.35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6"/>
      <c r="L488" s="5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 x14ac:dyDescent="0.35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6"/>
      <c r="L489" s="5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 x14ac:dyDescent="0.35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6"/>
      <c r="L490" s="5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 x14ac:dyDescent="0.35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6"/>
      <c r="L491" s="5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 x14ac:dyDescent="0.35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6"/>
      <c r="L492" s="5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 x14ac:dyDescent="0.35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6"/>
      <c r="L493" s="5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 x14ac:dyDescent="0.35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6"/>
      <c r="L494" s="5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 x14ac:dyDescent="0.35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6"/>
      <c r="L495" s="5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 x14ac:dyDescent="0.35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6"/>
      <c r="L496" s="5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 x14ac:dyDescent="0.35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6"/>
      <c r="L497" s="5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 x14ac:dyDescent="0.35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6"/>
      <c r="L498" s="5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 x14ac:dyDescent="0.35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6"/>
      <c r="L499" s="5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 x14ac:dyDescent="0.35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6"/>
      <c r="L500" s="5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 x14ac:dyDescent="0.35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6"/>
      <c r="L501" s="5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 x14ac:dyDescent="0.35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6"/>
      <c r="L502" s="5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 x14ac:dyDescent="0.35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6"/>
      <c r="L503" s="5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 x14ac:dyDescent="0.35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6"/>
      <c r="L504" s="5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 x14ac:dyDescent="0.35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6"/>
      <c r="L505" s="5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 x14ac:dyDescent="0.35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6"/>
      <c r="L506" s="5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 x14ac:dyDescent="0.35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6"/>
      <c r="L507" s="5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 x14ac:dyDescent="0.35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6"/>
      <c r="L508" s="5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 x14ac:dyDescent="0.35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6"/>
      <c r="L509" s="5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 x14ac:dyDescent="0.35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6"/>
      <c r="L510" s="5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 x14ac:dyDescent="0.35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6"/>
      <c r="L511" s="5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 x14ac:dyDescent="0.35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6"/>
      <c r="L512" s="5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 x14ac:dyDescent="0.35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6"/>
      <c r="L513" s="5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 x14ac:dyDescent="0.35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6"/>
      <c r="L514" s="5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 x14ac:dyDescent="0.35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6"/>
      <c r="L515" s="5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 x14ac:dyDescent="0.35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6"/>
      <c r="L516" s="5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 x14ac:dyDescent="0.35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6"/>
      <c r="L517" s="5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 x14ac:dyDescent="0.35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6"/>
      <c r="L518" s="5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 x14ac:dyDescent="0.35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6"/>
      <c r="L519" s="5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 x14ac:dyDescent="0.35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6"/>
      <c r="L520" s="5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 x14ac:dyDescent="0.35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6"/>
      <c r="L521" s="5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 x14ac:dyDescent="0.35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6"/>
      <c r="L522" s="5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 x14ac:dyDescent="0.35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6"/>
      <c r="L523" s="5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 x14ac:dyDescent="0.35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6"/>
      <c r="L524" s="5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 x14ac:dyDescent="0.35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6"/>
      <c r="L525" s="5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 x14ac:dyDescent="0.35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6"/>
      <c r="L526" s="5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 x14ac:dyDescent="0.35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6"/>
      <c r="L527" s="5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 x14ac:dyDescent="0.35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6"/>
      <c r="L528" s="5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 x14ac:dyDescent="0.35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6"/>
      <c r="L529" s="5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 x14ac:dyDescent="0.35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6"/>
      <c r="L530" s="5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 x14ac:dyDescent="0.35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6"/>
      <c r="L531" s="5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 x14ac:dyDescent="0.35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6"/>
      <c r="L532" s="5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 x14ac:dyDescent="0.35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6"/>
      <c r="L533" s="5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 x14ac:dyDescent="0.35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6"/>
      <c r="L534" s="5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 x14ac:dyDescent="0.35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6"/>
      <c r="L535" s="5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 x14ac:dyDescent="0.35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6"/>
      <c r="L536" s="5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 x14ac:dyDescent="0.35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6"/>
      <c r="L537" s="5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 x14ac:dyDescent="0.35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6"/>
      <c r="L538" s="5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 x14ac:dyDescent="0.35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6"/>
      <c r="L539" s="5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 x14ac:dyDescent="0.35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6"/>
      <c r="L540" s="5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 x14ac:dyDescent="0.35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6"/>
      <c r="L541" s="5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 x14ac:dyDescent="0.35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6"/>
      <c r="L542" s="5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 x14ac:dyDescent="0.35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6"/>
      <c r="L543" s="5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 x14ac:dyDescent="0.35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6"/>
      <c r="L544" s="5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 x14ac:dyDescent="0.35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6"/>
      <c r="L545" s="5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 x14ac:dyDescent="0.35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6"/>
      <c r="L546" s="5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 x14ac:dyDescent="0.35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6"/>
      <c r="L547" s="5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 x14ac:dyDescent="0.35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6"/>
      <c r="L548" s="5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 x14ac:dyDescent="0.35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6"/>
      <c r="L549" s="5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 x14ac:dyDescent="0.35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6"/>
      <c r="L550" s="5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 x14ac:dyDescent="0.35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6"/>
      <c r="L551" s="5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 x14ac:dyDescent="0.35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6"/>
      <c r="L552" s="5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 x14ac:dyDescent="0.35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6"/>
      <c r="L553" s="5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 x14ac:dyDescent="0.35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6"/>
      <c r="L554" s="5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 x14ac:dyDescent="0.35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6"/>
      <c r="L555" s="5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 x14ac:dyDescent="0.35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6"/>
      <c r="L556" s="57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 x14ac:dyDescent="0.35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6"/>
      <c r="L557" s="57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 x14ac:dyDescent="0.35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6"/>
      <c r="L558" s="57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 x14ac:dyDescent="0.35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6"/>
      <c r="L559" s="57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 x14ac:dyDescent="0.35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6"/>
      <c r="L560" s="57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 x14ac:dyDescent="0.35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6"/>
      <c r="L561" s="57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 x14ac:dyDescent="0.35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6"/>
      <c r="L562" s="57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 x14ac:dyDescent="0.35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6"/>
      <c r="L563" s="5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 x14ac:dyDescent="0.35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6"/>
      <c r="L564" s="5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 x14ac:dyDescent="0.35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6"/>
      <c r="L565" s="5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 x14ac:dyDescent="0.35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6"/>
      <c r="L566" s="5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 x14ac:dyDescent="0.35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6"/>
      <c r="L567" s="5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 x14ac:dyDescent="0.35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6"/>
      <c r="L568" s="57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 x14ac:dyDescent="0.35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6"/>
      <c r="L569" s="57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 x14ac:dyDescent="0.35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6"/>
      <c r="L570" s="57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 x14ac:dyDescent="0.35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6"/>
      <c r="L571" s="57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 x14ac:dyDescent="0.35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6"/>
      <c r="L572" s="57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 x14ac:dyDescent="0.35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6"/>
      <c r="L573" s="57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 x14ac:dyDescent="0.35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6"/>
      <c r="L574" s="57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 x14ac:dyDescent="0.35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6"/>
      <c r="L575" s="57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 x14ac:dyDescent="0.35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6"/>
      <c r="L576" s="57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 x14ac:dyDescent="0.35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6"/>
      <c r="L577" s="57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 x14ac:dyDescent="0.35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6"/>
      <c r="L578" s="57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 x14ac:dyDescent="0.35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6"/>
      <c r="L579" s="57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 x14ac:dyDescent="0.35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6"/>
      <c r="L580" s="57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 x14ac:dyDescent="0.35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6"/>
      <c r="L581" s="57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 x14ac:dyDescent="0.35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6"/>
      <c r="L582" s="57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 x14ac:dyDescent="0.35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6"/>
      <c r="L583" s="57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 x14ac:dyDescent="0.35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6"/>
      <c r="L584" s="57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 x14ac:dyDescent="0.35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6"/>
      <c r="L585" s="57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 x14ac:dyDescent="0.35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6"/>
      <c r="L586" s="57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 x14ac:dyDescent="0.35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6"/>
      <c r="L587" s="57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 x14ac:dyDescent="0.35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6"/>
      <c r="L588" s="57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 x14ac:dyDescent="0.35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6"/>
      <c r="L589" s="57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 x14ac:dyDescent="0.35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6"/>
      <c r="L590" s="57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 x14ac:dyDescent="0.35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6"/>
      <c r="L591" s="57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 x14ac:dyDescent="0.35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6"/>
      <c r="L592" s="57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 x14ac:dyDescent="0.35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6"/>
      <c r="L593" s="57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 x14ac:dyDescent="0.35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6"/>
      <c r="L594" s="57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 x14ac:dyDescent="0.35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6"/>
      <c r="L595" s="57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 x14ac:dyDescent="0.35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6"/>
      <c r="L596" s="57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 x14ac:dyDescent="0.35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6"/>
      <c r="L597" s="57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 x14ac:dyDescent="0.35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6"/>
      <c r="L598" s="57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 x14ac:dyDescent="0.35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6"/>
      <c r="L599" s="57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 x14ac:dyDescent="0.35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6"/>
      <c r="L600" s="5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 x14ac:dyDescent="0.35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6"/>
      <c r="L601" s="57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 x14ac:dyDescent="0.35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6"/>
      <c r="L602" s="57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 x14ac:dyDescent="0.35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6"/>
      <c r="L603" s="5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 x14ac:dyDescent="0.35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6"/>
      <c r="L604" s="5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 x14ac:dyDescent="0.35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6"/>
      <c r="L605" s="5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 x14ac:dyDescent="0.35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6"/>
      <c r="L606" s="5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 x14ac:dyDescent="0.35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6"/>
      <c r="L607" s="5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 x14ac:dyDescent="0.35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6"/>
      <c r="L608" s="5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 x14ac:dyDescent="0.35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6"/>
      <c r="L609" s="5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 x14ac:dyDescent="0.35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6"/>
      <c r="L610" s="5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 x14ac:dyDescent="0.35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6"/>
      <c r="L611" s="5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 x14ac:dyDescent="0.35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6"/>
      <c r="L612" s="5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 x14ac:dyDescent="0.35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6"/>
      <c r="L613" s="5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 x14ac:dyDescent="0.35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6"/>
      <c r="L614" s="5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 x14ac:dyDescent="0.35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6"/>
      <c r="L615" s="5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 x14ac:dyDescent="0.35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6"/>
      <c r="L616" s="5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 x14ac:dyDescent="0.35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6"/>
      <c r="L617" s="5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 x14ac:dyDescent="0.35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6"/>
      <c r="L618" s="5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 x14ac:dyDescent="0.35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6"/>
      <c r="L619" s="5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 x14ac:dyDescent="0.35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6"/>
      <c r="L620" s="5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 x14ac:dyDescent="0.35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6"/>
      <c r="L621" s="5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 x14ac:dyDescent="0.35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6"/>
      <c r="L622" s="57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 x14ac:dyDescent="0.35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6"/>
      <c r="L623" s="57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 x14ac:dyDescent="0.35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6"/>
      <c r="L624" s="57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 x14ac:dyDescent="0.35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6"/>
      <c r="L625" s="57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 x14ac:dyDescent="0.35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6"/>
      <c r="L626" s="57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 x14ac:dyDescent="0.35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6"/>
      <c r="L627" s="57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 x14ac:dyDescent="0.35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6"/>
      <c r="L628" s="57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 x14ac:dyDescent="0.35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6"/>
      <c r="L629" s="57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 x14ac:dyDescent="0.35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6"/>
      <c r="L630" s="57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 x14ac:dyDescent="0.35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6"/>
      <c r="L631" s="57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 x14ac:dyDescent="0.35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6"/>
      <c r="L632" s="57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 x14ac:dyDescent="0.35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6"/>
      <c r="L633" s="57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 x14ac:dyDescent="0.35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6"/>
      <c r="L634" s="57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 x14ac:dyDescent="0.35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6"/>
      <c r="L635" s="57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 x14ac:dyDescent="0.35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6"/>
      <c r="L636" s="57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 x14ac:dyDescent="0.35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6"/>
      <c r="L637" s="57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 x14ac:dyDescent="0.35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6"/>
      <c r="L638" s="57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 x14ac:dyDescent="0.35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6"/>
      <c r="L639" s="57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 x14ac:dyDescent="0.35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6"/>
      <c r="L640" s="57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 x14ac:dyDescent="0.35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6"/>
      <c r="L641" s="57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 x14ac:dyDescent="0.35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6"/>
      <c r="L642" s="57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 x14ac:dyDescent="0.35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6"/>
      <c r="L643" s="57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 x14ac:dyDescent="0.35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6"/>
      <c r="L644" s="57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 x14ac:dyDescent="0.35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6"/>
      <c r="L645" s="57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 x14ac:dyDescent="0.35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6"/>
      <c r="L646" s="57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 x14ac:dyDescent="0.35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6"/>
      <c r="L647" s="57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 x14ac:dyDescent="0.35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6"/>
      <c r="L648" s="5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 x14ac:dyDescent="0.35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6"/>
      <c r="L649" s="57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 x14ac:dyDescent="0.35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6"/>
      <c r="L650" s="5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 x14ac:dyDescent="0.35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6"/>
      <c r="L651" s="57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 x14ac:dyDescent="0.35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6"/>
      <c r="L652" s="57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 x14ac:dyDescent="0.35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6"/>
      <c r="L653" s="57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 x14ac:dyDescent="0.35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6"/>
      <c r="L654" s="57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 x14ac:dyDescent="0.35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6"/>
      <c r="L655" s="57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 x14ac:dyDescent="0.35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6"/>
      <c r="L656" s="57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 x14ac:dyDescent="0.35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6"/>
      <c r="L657" s="57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 x14ac:dyDescent="0.35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6"/>
      <c r="L658" s="57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 x14ac:dyDescent="0.35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6"/>
      <c r="L659" s="57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 x14ac:dyDescent="0.35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6"/>
      <c r="L660" s="57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 x14ac:dyDescent="0.35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6"/>
      <c r="L661" s="57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 x14ac:dyDescent="0.35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6"/>
      <c r="L662" s="57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 x14ac:dyDescent="0.35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6"/>
      <c r="L663" s="57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 x14ac:dyDescent="0.35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6"/>
      <c r="L664" s="57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 x14ac:dyDescent="0.35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6"/>
      <c r="L665" s="57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 x14ac:dyDescent="0.35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6"/>
      <c r="L666" s="57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 x14ac:dyDescent="0.35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6"/>
      <c r="L667" s="57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 x14ac:dyDescent="0.35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6"/>
      <c r="L668" s="57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 x14ac:dyDescent="0.35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6"/>
      <c r="L669" s="57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 x14ac:dyDescent="0.35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6"/>
      <c r="L670" s="57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 x14ac:dyDescent="0.35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6"/>
      <c r="L671" s="57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 x14ac:dyDescent="0.35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6"/>
      <c r="L672" s="57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 x14ac:dyDescent="0.35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6"/>
      <c r="L673" s="57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 x14ac:dyDescent="0.35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6"/>
      <c r="L674" s="57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 x14ac:dyDescent="0.35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6"/>
      <c r="L675" s="57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 x14ac:dyDescent="0.35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6"/>
      <c r="L676" s="5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 x14ac:dyDescent="0.35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6"/>
      <c r="L677" s="5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 x14ac:dyDescent="0.35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6"/>
      <c r="L678" s="5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 x14ac:dyDescent="0.35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6"/>
      <c r="L679" s="5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 x14ac:dyDescent="0.35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6"/>
      <c r="L680" s="5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 x14ac:dyDescent="0.35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6"/>
      <c r="L681" s="5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 x14ac:dyDescent="0.35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6"/>
      <c r="L682" s="5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 x14ac:dyDescent="0.35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6"/>
      <c r="L683" s="5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 x14ac:dyDescent="0.35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6"/>
      <c r="L684" s="5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 x14ac:dyDescent="0.35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6"/>
      <c r="L685" s="5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 x14ac:dyDescent="0.35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6"/>
      <c r="L686" s="5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 x14ac:dyDescent="0.35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6"/>
      <c r="L687" s="5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 x14ac:dyDescent="0.35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6"/>
      <c r="L688" s="5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 x14ac:dyDescent="0.35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6"/>
      <c r="L689" s="5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 x14ac:dyDescent="0.35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6"/>
      <c r="L690" s="5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 x14ac:dyDescent="0.35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6"/>
      <c r="L691" s="5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 x14ac:dyDescent="0.35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6"/>
      <c r="L692" s="5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 x14ac:dyDescent="0.35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6"/>
      <c r="L693" s="5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 x14ac:dyDescent="0.35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6"/>
      <c r="L694" s="5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 x14ac:dyDescent="0.35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6"/>
      <c r="L695" s="5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 x14ac:dyDescent="0.35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6"/>
      <c r="L696" s="5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 x14ac:dyDescent="0.35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6"/>
      <c r="L697" s="57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 x14ac:dyDescent="0.35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6"/>
      <c r="L698" s="57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 x14ac:dyDescent="0.35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6"/>
      <c r="L699" s="5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 x14ac:dyDescent="0.35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6"/>
      <c r="L700" s="5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 x14ac:dyDescent="0.35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6"/>
      <c r="L701" s="5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 x14ac:dyDescent="0.35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6"/>
      <c r="L702" s="57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 x14ac:dyDescent="0.35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6"/>
      <c r="L703" s="57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 x14ac:dyDescent="0.35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6"/>
      <c r="L704" s="57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 x14ac:dyDescent="0.35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6"/>
      <c r="L705" s="57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 x14ac:dyDescent="0.35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6"/>
      <c r="L706" s="57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 x14ac:dyDescent="0.35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6"/>
      <c r="L707" s="57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 x14ac:dyDescent="0.35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6"/>
      <c r="L708" s="57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 x14ac:dyDescent="0.35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6"/>
      <c r="L709" s="57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 x14ac:dyDescent="0.35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6"/>
      <c r="L710" s="57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 x14ac:dyDescent="0.35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6"/>
      <c r="L711" s="57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 x14ac:dyDescent="0.35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6"/>
      <c r="L712" s="57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 x14ac:dyDescent="0.35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6"/>
      <c r="L713" s="57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 x14ac:dyDescent="0.35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6"/>
      <c r="L714" s="57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 x14ac:dyDescent="0.35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6"/>
      <c r="L715" s="57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 x14ac:dyDescent="0.35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6"/>
      <c r="L716" s="57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 x14ac:dyDescent="0.35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6"/>
      <c r="L717" s="5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 x14ac:dyDescent="0.35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6"/>
      <c r="L718" s="5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 x14ac:dyDescent="0.35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6"/>
      <c r="L719" s="5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 x14ac:dyDescent="0.35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6"/>
      <c r="L720" s="5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 x14ac:dyDescent="0.35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6"/>
      <c r="L721" s="5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 x14ac:dyDescent="0.35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6"/>
      <c r="L722" s="5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 x14ac:dyDescent="0.35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6"/>
      <c r="L723" s="5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 x14ac:dyDescent="0.35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6"/>
      <c r="L724" s="5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 x14ac:dyDescent="0.35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6"/>
      <c r="L725" s="5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 x14ac:dyDescent="0.35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6"/>
      <c r="L726" s="5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 x14ac:dyDescent="0.35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6"/>
      <c r="L727" s="5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 x14ac:dyDescent="0.35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6"/>
      <c r="L728" s="5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 x14ac:dyDescent="0.35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6"/>
      <c r="L729" s="5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 x14ac:dyDescent="0.35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6"/>
      <c r="L730" s="5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 x14ac:dyDescent="0.35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6"/>
      <c r="L731" s="5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 x14ac:dyDescent="0.35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6"/>
      <c r="L732" s="5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 x14ac:dyDescent="0.35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6"/>
      <c r="L733" s="5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 x14ac:dyDescent="0.35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6"/>
      <c r="L734" s="5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 x14ac:dyDescent="0.35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6"/>
      <c r="L735" s="57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 x14ac:dyDescent="0.35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6"/>
      <c r="L736" s="57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 x14ac:dyDescent="0.35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6"/>
      <c r="L737" s="57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 x14ac:dyDescent="0.35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6"/>
      <c r="L738" s="57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 x14ac:dyDescent="0.35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6"/>
      <c r="L739" s="57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 x14ac:dyDescent="0.35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6"/>
      <c r="L740" s="57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 x14ac:dyDescent="0.35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6"/>
      <c r="L741" s="57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 x14ac:dyDescent="0.35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6"/>
      <c r="L742" s="57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 x14ac:dyDescent="0.35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6"/>
      <c r="L743" s="5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 x14ac:dyDescent="0.35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6"/>
      <c r="L744" s="5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 x14ac:dyDescent="0.35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6"/>
      <c r="L745" s="5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 x14ac:dyDescent="0.35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6"/>
      <c r="L746" s="5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 x14ac:dyDescent="0.35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6"/>
      <c r="L747" s="5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 x14ac:dyDescent="0.35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6"/>
      <c r="L748" s="5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 x14ac:dyDescent="0.35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6"/>
      <c r="L749" s="5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 x14ac:dyDescent="0.35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6"/>
      <c r="L750" s="5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 x14ac:dyDescent="0.35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6"/>
      <c r="L751" s="57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 x14ac:dyDescent="0.35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6"/>
      <c r="L752" s="57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 x14ac:dyDescent="0.35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6"/>
      <c r="L753" s="57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 x14ac:dyDescent="0.35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6"/>
      <c r="L754" s="57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 x14ac:dyDescent="0.35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6"/>
      <c r="L755" s="5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 x14ac:dyDescent="0.35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6"/>
      <c r="L756" s="5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 x14ac:dyDescent="0.35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6"/>
      <c r="L757" s="5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 x14ac:dyDescent="0.35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6"/>
      <c r="L758" s="5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 x14ac:dyDescent="0.35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6"/>
      <c r="L759" s="5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 x14ac:dyDescent="0.35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6"/>
      <c r="L760" s="5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 x14ac:dyDescent="0.35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6"/>
      <c r="L761" s="5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 x14ac:dyDescent="0.35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6"/>
      <c r="L762" s="5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 x14ac:dyDescent="0.35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6"/>
      <c r="L763" s="57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 x14ac:dyDescent="0.35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6"/>
      <c r="L764" s="57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 x14ac:dyDescent="0.35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6"/>
      <c r="L765" s="57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 x14ac:dyDescent="0.35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6"/>
      <c r="L766" s="57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 x14ac:dyDescent="0.35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6"/>
      <c r="L767" s="57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 x14ac:dyDescent="0.35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6"/>
      <c r="L768" s="57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 x14ac:dyDescent="0.35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6"/>
      <c r="L769" s="5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 x14ac:dyDescent="0.35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6"/>
      <c r="L770" s="5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 x14ac:dyDescent="0.35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6"/>
      <c r="L771" s="5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 x14ac:dyDescent="0.35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6"/>
      <c r="L772" s="5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 x14ac:dyDescent="0.35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6"/>
      <c r="L773" s="5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 x14ac:dyDescent="0.35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6"/>
      <c r="L774" s="5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 x14ac:dyDescent="0.35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6"/>
      <c r="L775" s="5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 x14ac:dyDescent="0.35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6"/>
      <c r="L776" s="5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 x14ac:dyDescent="0.35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6"/>
      <c r="L777" s="5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 x14ac:dyDescent="0.35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6"/>
      <c r="L778" s="5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 x14ac:dyDescent="0.35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6"/>
      <c r="L779" s="5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 x14ac:dyDescent="0.35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6"/>
      <c r="L780" s="5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 x14ac:dyDescent="0.35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6"/>
      <c r="L781" s="5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 x14ac:dyDescent="0.35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6"/>
      <c r="L782" s="5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 x14ac:dyDescent="0.35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6"/>
      <c r="L783" s="5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 x14ac:dyDescent="0.35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6"/>
      <c r="L784" s="5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 x14ac:dyDescent="0.35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6"/>
      <c r="L785" s="5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 x14ac:dyDescent="0.35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6"/>
      <c r="L786" s="5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 x14ac:dyDescent="0.35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6"/>
      <c r="L787" s="5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 x14ac:dyDescent="0.35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6"/>
      <c r="L788" s="5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 x14ac:dyDescent="0.35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6"/>
      <c r="L789" s="57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 x14ac:dyDescent="0.35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6"/>
      <c r="L790" s="57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 x14ac:dyDescent="0.35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6"/>
      <c r="L791" s="57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 x14ac:dyDescent="0.35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6"/>
      <c r="L792" s="57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 x14ac:dyDescent="0.35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6"/>
      <c r="L793" s="57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 x14ac:dyDescent="0.35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6"/>
      <c r="L794" s="57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 x14ac:dyDescent="0.35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6"/>
      <c r="L795" s="57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 x14ac:dyDescent="0.35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6"/>
      <c r="L796" s="57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 x14ac:dyDescent="0.35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6"/>
      <c r="L797" s="57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 x14ac:dyDescent="0.35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6"/>
      <c r="L798" s="57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 x14ac:dyDescent="0.35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6"/>
      <c r="L799" s="57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 x14ac:dyDescent="0.35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6"/>
      <c r="L800" s="57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 x14ac:dyDescent="0.35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6"/>
      <c r="L801" s="57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 x14ac:dyDescent="0.35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6"/>
      <c r="L802" s="5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 x14ac:dyDescent="0.35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6"/>
      <c r="L803" s="5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 x14ac:dyDescent="0.35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6"/>
      <c r="L804" s="5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 x14ac:dyDescent="0.35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6"/>
      <c r="L805" s="5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 x14ac:dyDescent="0.35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6"/>
      <c r="L806" s="5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 x14ac:dyDescent="0.35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6"/>
      <c r="L807" s="5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 x14ac:dyDescent="0.35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6"/>
      <c r="L808" s="5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 x14ac:dyDescent="0.35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6"/>
      <c r="L809" s="5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 x14ac:dyDescent="0.35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6"/>
      <c r="L810" s="5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 x14ac:dyDescent="0.35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6"/>
      <c r="L811" s="5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 x14ac:dyDescent="0.35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6"/>
      <c r="L812" s="5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 x14ac:dyDescent="0.35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6"/>
      <c r="L813" s="5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 x14ac:dyDescent="0.35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6"/>
      <c r="L814" s="5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 x14ac:dyDescent="0.35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6"/>
      <c r="L815" s="5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 x14ac:dyDescent="0.35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6"/>
      <c r="L816" s="5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 x14ac:dyDescent="0.35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6"/>
      <c r="L817" s="5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 x14ac:dyDescent="0.35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6"/>
      <c r="L818" s="5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 x14ac:dyDescent="0.35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6"/>
      <c r="L819" s="5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 x14ac:dyDescent="0.35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6"/>
      <c r="L820" s="5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 x14ac:dyDescent="0.35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6"/>
      <c r="L821" s="57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 x14ac:dyDescent="0.35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6"/>
      <c r="L822" s="57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 x14ac:dyDescent="0.35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6"/>
      <c r="L823" s="57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 x14ac:dyDescent="0.35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6"/>
      <c r="L824" s="57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 x14ac:dyDescent="0.35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6"/>
      <c r="L825" s="57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 x14ac:dyDescent="0.35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6"/>
      <c r="L826" s="57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 x14ac:dyDescent="0.35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6"/>
      <c r="L827" s="57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 x14ac:dyDescent="0.35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6"/>
      <c r="L828" s="57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 x14ac:dyDescent="0.35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6"/>
      <c r="L829" s="57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 x14ac:dyDescent="0.35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6"/>
      <c r="L830" s="57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 x14ac:dyDescent="0.35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6"/>
      <c r="L831" s="57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 x14ac:dyDescent="0.35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6"/>
      <c r="L832" s="57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 x14ac:dyDescent="0.35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6"/>
      <c r="L833" s="57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 x14ac:dyDescent="0.35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6"/>
      <c r="L834" s="57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 x14ac:dyDescent="0.35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6"/>
      <c r="L835" s="57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 x14ac:dyDescent="0.35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6"/>
      <c r="L836" s="57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 x14ac:dyDescent="0.35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6"/>
      <c r="L837" s="57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 x14ac:dyDescent="0.35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6"/>
      <c r="L838" s="57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 x14ac:dyDescent="0.35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6"/>
      <c r="L839" s="57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 x14ac:dyDescent="0.35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6"/>
      <c r="L840" s="57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 x14ac:dyDescent="0.35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6"/>
      <c r="L841" s="57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 x14ac:dyDescent="0.35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6"/>
      <c r="L842" s="57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 x14ac:dyDescent="0.35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6"/>
      <c r="L843" s="57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 x14ac:dyDescent="0.35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6"/>
      <c r="L844" s="57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 x14ac:dyDescent="0.35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6"/>
      <c r="L845" s="57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 x14ac:dyDescent="0.35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6"/>
      <c r="L846" s="57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 x14ac:dyDescent="0.35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6"/>
      <c r="L847" s="57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 x14ac:dyDescent="0.35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6"/>
      <c r="L848" s="5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 x14ac:dyDescent="0.35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6"/>
      <c r="L849" s="5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 x14ac:dyDescent="0.35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6"/>
      <c r="L850" s="5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 x14ac:dyDescent="0.35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6"/>
      <c r="L851" s="5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 x14ac:dyDescent="0.35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6"/>
      <c r="L852" s="5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 x14ac:dyDescent="0.35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6"/>
      <c r="L853" s="5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 x14ac:dyDescent="0.35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6"/>
      <c r="L854" s="5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 x14ac:dyDescent="0.35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6"/>
      <c r="L855" s="5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 x14ac:dyDescent="0.35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6"/>
      <c r="L856" s="5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 x14ac:dyDescent="0.35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6"/>
      <c r="L857" s="5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 x14ac:dyDescent="0.35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6"/>
      <c r="L858" s="5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 x14ac:dyDescent="0.35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6"/>
      <c r="L859" s="5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 x14ac:dyDescent="0.35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6"/>
      <c r="L860" s="5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 x14ac:dyDescent="0.35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6"/>
      <c r="L861" s="5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 x14ac:dyDescent="0.35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6"/>
      <c r="L862" s="5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 x14ac:dyDescent="0.35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6"/>
      <c r="L863" s="5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 x14ac:dyDescent="0.35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6"/>
      <c r="L864" s="5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 x14ac:dyDescent="0.35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6"/>
      <c r="L865" s="5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 x14ac:dyDescent="0.35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6"/>
      <c r="L866" s="5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 x14ac:dyDescent="0.35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6"/>
      <c r="L867" s="5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 x14ac:dyDescent="0.35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6"/>
      <c r="L868" s="5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 x14ac:dyDescent="0.35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6"/>
      <c r="L869" s="5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 x14ac:dyDescent="0.35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6"/>
      <c r="L870" s="5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 x14ac:dyDescent="0.35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6"/>
      <c r="L871" s="5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 x14ac:dyDescent="0.35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6"/>
      <c r="L872" s="5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 x14ac:dyDescent="0.35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6"/>
      <c r="L873" s="5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 x14ac:dyDescent="0.35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6"/>
      <c r="L874" s="5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 x14ac:dyDescent="0.35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6"/>
      <c r="L875" s="5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 x14ac:dyDescent="0.35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6"/>
      <c r="L876" s="5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 x14ac:dyDescent="0.35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6"/>
      <c r="L877" s="5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 x14ac:dyDescent="0.35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6"/>
      <c r="L878" s="5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 x14ac:dyDescent="0.35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6"/>
      <c r="L879" s="5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 x14ac:dyDescent="0.35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6"/>
      <c r="L880" s="5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 x14ac:dyDescent="0.35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6"/>
      <c r="L881" s="5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 x14ac:dyDescent="0.35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6"/>
      <c r="L882" s="5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 x14ac:dyDescent="0.35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6"/>
      <c r="L883" s="5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 x14ac:dyDescent="0.35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6"/>
      <c r="L884" s="5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 x14ac:dyDescent="0.35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6"/>
      <c r="L885" s="5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 x14ac:dyDescent="0.35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6"/>
      <c r="L886" s="5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 x14ac:dyDescent="0.35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6"/>
      <c r="L887" s="5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 x14ac:dyDescent="0.35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6"/>
      <c r="L888" s="5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 x14ac:dyDescent="0.35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6"/>
      <c r="L889" s="5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 x14ac:dyDescent="0.35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6"/>
      <c r="L890" s="5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 x14ac:dyDescent="0.35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6"/>
      <c r="L891" s="5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 x14ac:dyDescent="0.35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6"/>
      <c r="L892" s="5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 x14ac:dyDescent="0.35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6"/>
      <c r="L893" s="5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 x14ac:dyDescent="0.35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6"/>
      <c r="L894" s="5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 x14ac:dyDescent="0.35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6"/>
      <c r="L895" s="5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 x14ac:dyDescent="0.35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6"/>
      <c r="L896" s="5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 x14ac:dyDescent="0.35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6"/>
      <c r="L897" s="5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 x14ac:dyDescent="0.35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6"/>
      <c r="L898" s="5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 x14ac:dyDescent="0.35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6"/>
      <c r="L899" s="5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 x14ac:dyDescent="0.35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6"/>
      <c r="L900" s="57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 x14ac:dyDescent="0.35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6"/>
      <c r="L901" s="57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 x14ac:dyDescent="0.35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6"/>
      <c r="L902" s="57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 x14ac:dyDescent="0.35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6"/>
      <c r="L903" s="57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 x14ac:dyDescent="0.35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6"/>
      <c r="L904" s="57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 x14ac:dyDescent="0.35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6"/>
      <c r="L905" s="57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 x14ac:dyDescent="0.35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6"/>
      <c r="L906" s="57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 x14ac:dyDescent="0.35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6"/>
      <c r="L907" s="57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 x14ac:dyDescent="0.35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6"/>
      <c r="L908" s="57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 x14ac:dyDescent="0.35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6"/>
      <c r="L909" s="57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 x14ac:dyDescent="0.35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6"/>
      <c r="L910" s="57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 x14ac:dyDescent="0.35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6"/>
      <c r="L911" s="57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 x14ac:dyDescent="0.35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6"/>
      <c r="L912" s="57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 x14ac:dyDescent="0.35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6"/>
      <c r="L913" s="57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 x14ac:dyDescent="0.35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6"/>
      <c r="L914" s="57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 x14ac:dyDescent="0.35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6"/>
      <c r="L915" s="57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 x14ac:dyDescent="0.35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6"/>
      <c r="L916" s="5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 x14ac:dyDescent="0.35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6"/>
      <c r="L917" s="5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 x14ac:dyDescent="0.35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6"/>
      <c r="L918" s="5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 x14ac:dyDescent="0.35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6"/>
      <c r="L919" s="5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 x14ac:dyDescent="0.35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6"/>
      <c r="L920" s="5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 x14ac:dyDescent="0.35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6"/>
      <c r="L921" s="5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 x14ac:dyDescent="0.35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6"/>
      <c r="L922" s="5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 x14ac:dyDescent="0.35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6"/>
      <c r="L923" s="5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 x14ac:dyDescent="0.35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6"/>
      <c r="L924" s="5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 x14ac:dyDescent="0.35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6"/>
      <c r="L925" s="5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 x14ac:dyDescent="0.35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6"/>
      <c r="L926" s="5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 x14ac:dyDescent="0.35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6"/>
      <c r="L927" s="5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 x14ac:dyDescent="0.35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6"/>
      <c r="L928" s="5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 x14ac:dyDescent="0.35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6"/>
      <c r="L929" s="5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 x14ac:dyDescent="0.35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6"/>
      <c r="L930" s="5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 x14ac:dyDescent="0.35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6"/>
      <c r="L931" s="5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 x14ac:dyDescent="0.35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6"/>
      <c r="L932" s="5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 x14ac:dyDescent="0.35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6"/>
      <c r="L933" s="57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 x14ac:dyDescent="0.35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6"/>
      <c r="L934" s="57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 x14ac:dyDescent="0.35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6"/>
      <c r="L935" s="57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 x14ac:dyDescent="0.35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6"/>
      <c r="L936" s="57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 x14ac:dyDescent="0.35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6"/>
      <c r="L937" s="57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 x14ac:dyDescent="0.35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6"/>
      <c r="L938" s="57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 x14ac:dyDescent="0.35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6"/>
      <c r="L939" s="57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 x14ac:dyDescent="0.35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6"/>
      <c r="L940" s="57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 x14ac:dyDescent="0.35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6"/>
      <c r="L941" s="57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 x14ac:dyDescent="0.35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6"/>
      <c r="L942" s="57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 x14ac:dyDescent="0.35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6"/>
      <c r="L943" s="57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 x14ac:dyDescent="0.35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6"/>
      <c r="L944" s="57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 x14ac:dyDescent="0.35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6"/>
      <c r="L945" s="57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 x14ac:dyDescent="0.35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6"/>
      <c r="L946" s="57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 x14ac:dyDescent="0.35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6"/>
      <c r="L947" s="57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 x14ac:dyDescent="0.35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6"/>
      <c r="L948" s="57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 x14ac:dyDescent="0.35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6"/>
      <c r="L949" s="57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 x14ac:dyDescent="0.35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6"/>
      <c r="L950" s="57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 x14ac:dyDescent="0.35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6"/>
      <c r="L951" s="57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 x14ac:dyDescent="0.35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6"/>
      <c r="L952" s="5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 x14ac:dyDescent="0.35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6"/>
      <c r="L953" s="5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 x14ac:dyDescent="0.35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6"/>
      <c r="L954" s="5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 x14ac:dyDescent="0.35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6"/>
      <c r="L955" s="5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 x14ac:dyDescent="0.35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6"/>
      <c r="L956" s="5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 x14ac:dyDescent="0.35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6"/>
      <c r="L957" s="57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 x14ac:dyDescent="0.35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6"/>
      <c r="L958" s="57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 x14ac:dyDescent="0.35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6"/>
      <c r="L959" s="57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 x14ac:dyDescent="0.35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6"/>
      <c r="L960" s="57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 x14ac:dyDescent="0.35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6"/>
      <c r="L961" s="57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 x14ac:dyDescent="0.35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6"/>
      <c r="L962" s="57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 x14ac:dyDescent="0.35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6"/>
      <c r="L963" s="57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 x14ac:dyDescent="0.35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6"/>
      <c r="L964" s="5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 x14ac:dyDescent="0.35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6"/>
      <c r="L965" s="5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 x14ac:dyDescent="0.35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6"/>
      <c r="L966" s="5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 x14ac:dyDescent="0.35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6"/>
      <c r="L967" s="5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 x14ac:dyDescent="0.35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6"/>
      <c r="L968" s="5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 x14ac:dyDescent="0.35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6"/>
      <c r="L969" s="5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 x14ac:dyDescent="0.35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6"/>
      <c r="L970" s="5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 x14ac:dyDescent="0.35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6"/>
      <c r="L971" s="5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 x14ac:dyDescent="0.35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6"/>
      <c r="L972" s="5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 x14ac:dyDescent="0.35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6"/>
      <c r="L973" s="5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 x14ac:dyDescent="0.35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6"/>
      <c r="L974" s="5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 x14ac:dyDescent="0.35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6"/>
      <c r="L975" s="5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 x14ac:dyDescent="0.35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6"/>
      <c r="L976" s="5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 x14ac:dyDescent="0.35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6"/>
      <c r="L977" s="5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 x14ac:dyDescent="0.35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6"/>
      <c r="L978" s="5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 x14ac:dyDescent="0.35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6"/>
      <c r="L979" s="5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 x14ac:dyDescent="0.35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6"/>
      <c r="L980" s="5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8">
    <mergeCell ref="A1:M1"/>
    <mergeCell ref="A2:M2"/>
    <mergeCell ref="A3:A4"/>
    <mergeCell ref="B3:B4"/>
    <mergeCell ref="C3:J3"/>
    <mergeCell ref="K3:K4"/>
    <mergeCell ref="L3:L4"/>
    <mergeCell ref="M3:M4"/>
    <mergeCell ref="G13:J13"/>
    <mergeCell ref="G14:J14"/>
    <mergeCell ref="C17:D17"/>
    <mergeCell ref="C5:M5"/>
    <mergeCell ref="C6:M6"/>
    <mergeCell ref="C10:M10"/>
    <mergeCell ref="I9:J9"/>
    <mergeCell ref="G11:J11"/>
    <mergeCell ref="G12:J12"/>
    <mergeCell ref="E7:J7"/>
  </mergeCells>
  <conditionalFormatting sqref="N7">
    <cfRule type="cellIs" dxfId="9" priority="7" operator="equal">
      <formula>"Recheck"</formula>
    </cfRule>
    <cfRule type="cellIs" dxfId="8" priority="8" operator="equal">
      <formula>"Pass"</formula>
    </cfRule>
  </conditionalFormatting>
  <conditionalFormatting sqref="N8">
    <cfRule type="cellIs" dxfId="7" priority="3" operator="equal">
      <formula>"Recheck"</formula>
    </cfRule>
    <cfRule type="cellIs" dxfId="6" priority="4" operator="equal">
      <formula>"Pass"</formula>
    </cfRule>
  </conditionalFormatting>
  <conditionalFormatting sqref="N9">
    <cfRule type="cellIs" dxfId="5" priority="1" operator="equal">
      <formula>"Recheck"</formula>
    </cfRule>
    <cfRule type="cellIs" dxfId="4" priority="2" operator="equal">
      <formula>"Pass"</formula>
    </cfRule>
  </conditionalFormatting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Y980"/>
  <sheetViews>
    <sheetView zoomScaleNormal="100" workbookViewId="0">
      <selection activeCell="K12" sqref="K12"/>
    </sheetView>
  </sheetViews>
  <sheetFormatPr defaultColWidth="12.625" defaultRowHeight="15" customHeight="1" x14ac:dyDescent="0.2"/>
  <cols>
    <col min="1" max="1" width="11.625" style="79" customWidth="1"/>
    <col min="2" max="2" width="43.5" style="79" customWidth="1"/>
    <col min="3" max="8" width="7.25" style="79" customWidth="1"/>
    <col min="9" max="9" width="6.875" style="79" customWidth="1"/>
    <col min="10" max="10" width="6.625" style="79" customWidth="1"/>
    <col min="11" max="11" width="13.375" style="79" customWidth="1"/>
    <col min="12" max="12" width="12.875" style="60" customWidth="1"/>
    <col min="13" max="14" width="8" style="79" customWidth="1"/>
    <col min="15" max="15" width="12.125" style="79" bestFit="1" customWidth="1"/>
    <col min="16" max="25" width="8" style="79" customWidth="1"/>
    <col min="26" max="16384" width="12.625" style="79"/>
  </cols>
  <sheetData>
    <row r="1" spans="1:25" ht="26.25" customHeight="1" x14ac:dyDescent="0.35">
      <c r="A1" s="133" t="s">
        <v>55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35">
      <c r="A2" s="136" t="s">
        <v>43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x14ac:dyDescent="0.35">
      <c r="A3" s="216" t="s">
        <v>0</v>
      </c>
      <c r="B3" s="218" t="s">
        <v>1</v>
      </c>
      <c r="C3" s="220" t="s">
        <v>5</v>
      </c>
      <c r="D3" s="221"/>
      <c r="E3" s="221"/>
      <c r="F3" s="221"/>
      <c r="G3" s="221"/>
      <c r="H3" s="221"/>
      <c r="I3" s="221"/>
      <c r="J3" s="222"/>
      <c r="K3" s="242" t="s">
        <v>3</v>
      </c>
      <c r="L3" s="224" t="s">
        <v>7</v>
      </c>
      <c r="M3" s="141" t="s">
        <v>6</v>
      </c>
      <c r="N3" s="2"/>
      <c r="O3" s="52"/>
      <c r="P3" s="51"/>
      <c r="Q3" s="51"/>
      <c r="R3" s="51"/>
      <c r="S3" s="2"/>
      <c r="T3" s="2"/>
      <c r="U3" s="2"/>
      <c r="V3" s="2"/>
      <c r="W3" s="2"/>
      <c r="X3" s="2"/>
      <c r="Y3" s="2"/>
    </row>
    <row r="4" spans="1:25" ht="26.25" customHeight="1" thickBot="1" x14ac:dyDescent="0.4">
      <c r="A4" s="217"/>
      <c r="B4" s="219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81">
        <v>6</v>
      </c>
      <c r="I4" s="65">
        <v>7</v>
      </c>
      <c r="J4" s="65">
        <v>8</v>
      </c>
      <c r="K4" s="243"/>
      <c r="L4" s="225"/>
      <c r="M4" s="226"/>
      <c r="N4" s="2"/>
      <c r="O4" s="51"/>
      <c r="P4" s="51"/>
      <c r="Q4" s="51"/>
      <c r="R4" s="51"/>
      <c r="S4" s="2"/>
      <c r="T4" s="2"/>
      <c r="U4" s="2"/>
      <c r="V4" s="2"/>
      <c r="W4" s="2"/>
      <c r="X4" s="2"/>
      <c r="Y4" s="2"/>
    </row>
    <row r="5" spans="1:25" ht="26.25" customHeight="1" x14ac:dyDescent="0.35">
      <c r="A5" s="97">
        <v>1</v>
      </c>
      <c r="B5" s="98" t="s">
        <v>16</v>
      </c>
      <c r="C5" s="245"/>
      <c r="D5" s="246"/>
      <c r="E5" s="246"/>
      <c r="F5" s="246"/>
      <c r="G5" s="246"/>
      <c r="H5" s="246"/>
      <c r="I5" s="246"/>
      <c r="J5" s="246"/>
      <c r="K5" s="246"/>
      <c r="L5" s="246"/>
      <c r="M5" s="247"/>
      <c r="N5" s="2"/>
      <c r="O5" s="51"/>
      <c r="P5" s="51"/>
      <c r="Q5" s="51"/>
      <c r="R5" s="51"/>
      <c r="S5" s="2"/>
      <c r="T5" s="2"/>
      <c r="U5" s="2"/>
      <c r="V5" s="2"/>
      <c r="W5" s="2"/>
      <c r="X5" s="2"/>
      <c r="Y5" s="2"/>
    </row>
    <row r="6" spans="1:25" ht="26.25" customHeight="1" x14ac:dyDescent="0.35">
      <c r="A6" s="90">
        <v>2</v>
      </c>
      <c r="B6" s="99" t="s">
        <v>50</v>
      </c>
      <c r="C6" s="124"/>
      <c r="D6" s="125"/>
      <c r="E6" s="125"/>
      <c r="F6" s="125"/>
      <c r="G6" s="125"/>
      <c r="H6" s="125"/>
      <c r="I6" s="125"/>
      <c r="J6" s="125"/>
      <c r="K6" s="125"/>
      <c r="L6" s="125"/>
      <c r="M6" s="126"/>
      <c r="N6" s="2"/>
      <c r="O6" s="51"/>
      <c r="P6" s="51"/>
      <c r="Q6" s="51"/>
      <c r="R6" s="51"/>
      <c r="S6" s="2"/>
      <c r="T6" s="2"/>
      <c r="U6" s="2"/>
      <c r="V6" s="2"/>
      <c r="W6" s="2"/>
      <c r="X6" s="2"/>
      <c r="Y6" s="2"/>
    </row>
    <row r="7" spans="1:25" ht="26.25" customHeight="1" x14ac:dyDescent="0.35">
      <c r="A7" s="94">
        <v>3</v>
      </c>
      <c r="B7" s="95" t="s">
        <v>51</v>
      </c>
      <c r="C7" s="85">
        <v>1</v>
      </c>
      <c r="D7" s="85">
        <v>1</v>
      </c>
      <c r="E7" s="254"/>
      <c r="F7" s="255"/>
      <c r="G7" s="255"/>
      <c r="H7" s="255"/>
      <c r="I7" s="255"/>
      <c r="J7" s="256"/>
      <c r="K7" s="86">
        <f>SUM(C7:D7)</f>
        <v>2</v>
      </c>
      <c r="L7" s="87"/>
      <c r="M7" s="88">
        <f>IF(L7=2,(L7/L7)*5,(K7/(2-L7)*5))</f>
        <v>5</v>
      </c>
      <c r="N7" s="2" t="str">
        <f>IF(K7+L7=2,"Pass","Recheck")</f>
        <v>Pass</v>
      </c>
      <c r="O7" s="51"/>
      <c r="P7" s="51"/>
      <c r="Q7" s="51"/>
      <c r="R7" s="51"/>
      <c r="S7" s="2"/>
      <c r="T7" s="2"/>
      <c r="U7" s="2"/>
      <c r="V7" s="2"/>
      <c r="W7" s="2"/>
      <c r="X7" s="2"/>
      <c r="Y7" s="2"/>
    </row>
    <row r="8" spans="1:25" ht="26.25" customHeight="1" x14ac:dyDescent="0.35">
      <c r="A8" s="90">
        <v>4</v>
      </c>
      <c r="B8" s="91" t="s">
        <v>30</v>
      </c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0"/>
      <c r="O8" s="51"/>
      <c r="P8" s="51"/>
      <c r="Q8" s="51"/>
      <c r="R8" s="51"/>
      <c r="S8" s="2"/>
      <c r="T8" s="2"/>
      <c r="U8" s="2"/>
      <c r="V8" s="2"/>
      <c r="W8" s="2"/>
      <c r="X8" s="2"/>
      <c r="Y8" s="2"/>
    </row>
    <row r="9" spans="1:25" ht="26.25" customHeight="1" x14ac:dyDescent="0.35">
      <c r="A9" s="90">
        <v>5</v>
      </c>
      <c r="B9" s="91" t="s">
        <v>31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"/>
      <c r="O9" s="51"/>
      <c r="P9" s="51"/>
      <c r="Q9" s="51"/>
      <c r="R9" s="51"/>
      <c r="S9" s="2"/>
      <c r="T9" s="2"/>
      <c r="U9" s="2"/>
      <c r="V9" s="2"/>
      <c r="W9" s="2"/>
      <c r="X9" s="2"/>
      <c r="Y9" s="2"/>
    </row>
    <row r="10" spans="1:25" ht="26.25" customHeight="1" x14ac:dyDescent="0.35">
      <c r="A10" s="90">
        <v>6</v>
      </c>
      <c r="B10" s="91" t="s">
        <v>52</v>
      </c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 x14ac:dyDescent="0.4">
      <c r="A11" s="35"/>
      <c r="B11" s="36"/>
      <c r="C11" s="22"/>
      <c r="D11" s="22"/>
      <c r="E11" s="22"/>
      <c r="F11" s="22"/>
      <c r="G11" s="233" t="s">
        <v>32</v>
      </c>
      <c r="H11" s="233"/>
      <c r="I11" s="233"/>
      <c r="J11" s="234"/>
      <c r="K11" s="101">
        <f>SUM(M5:M10)</f>
        <v>5</v>
      </c>
      <c r="L11" s="57"/>
      <c r="M11" s="3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 x14ac:dyDescent="0.4">
      <c r="A12" s="35"/>
      <c r="B12" s="23"/>
      <c r="D12" s="40"/>
      <c r="E12" s="2"/>
      <c r="F12" s="2"/>
      <c r="G12" s="235" t="s">
        <v>22</v>
      </c>
      <c r="H12" s="235"/>
      <c r="I12" s="235"/>
      <c r="J12" s="236"/>
      <c r="K12" s="62">
        <v>1</v>
      </c>
      <c r="L12" s="5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 x14ac:dyDescent="0.4">
      <c r="A13" s="35"/>
      <c r="B13" s="2"/>
      <c r="C13" s="2"/>
      <c r="D13" s="39"/>
      <c r="E13" s="2"/>
      <c r="F13" s="2"/>
      <c r="G13" s="233" t="s">
        <v>33</v>
      </c>
      <c r="H13" s="233"/>
      <c r="I13" s="233"/>
      <c r="J13" s="234"/>
      <c r="K13" s="67">
        <f>(K11/K12)</f>
        <v>5</v>
      </c>
      <c r="L13" s="58"/>
      <c r="M13" s="27"/>
      <c r="N13" s="27"/>
      <c r="O13" s="27"/>
      <c r="P13" s="27"/>
      <c r="Q13" s="27"/>
      <c r="R13" s="27"/>
      <c r="S13" s="2"/>
      <c r="T13" s="2"/>
      <c r="U13" s="2"/>
      <c r="V13" s="2"/>
      <c r="W13" s="2"/>
      <c r="X13" s="2"/>
      <c r="Y13" s="2"/>
    </row>
    <row r="14" spans="1:25" ht="42.75" customHeight="1" thickTop="1" thickBot="1" x14ac:dyDescent="0.4">
      <c r="A14" s="41"/>
      <c r="B14" s="42"/>
      <c r="C14" s="42"/>
      <c r="D14" s="42"/>
      <c r="E14" s="42"/>
      <c r="F14" s="42"/>
      <c r="G14" s="237" t="s">
        <v>34</v>
      </c>
      <c r="H14" s="237"/>
      <c r="I14" s="237"/>
      <c r="J14" s="238"/>
      <c r="K14" s="66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59"/>
      <c r="M14" s="2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 x14ac:dyDescent="0.35">
      <c r="A15" s="43"/>
      <c r="B15" s="2"/>
      <c r="C15" s="2"/>
      <c r="D15" s="2"/>
      <c r="E15" s="2"/>
      <c r="F15" s="2"/>
      <c r="G15" s="2"/>
      <c r="H15" s="2"/>
      <c r="I15" s="2"/>
      <c r="J15" s="2"/>
      <c r="K15" s="26"/>
      <c r="L15" s="59"/>
      <c r="M15" s="2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 x14ac:dyDescent="0.35">
      <c r="A16" s="43"/>
      <c r="B16" s="2"/>
      <c r="C16" s="2"/>
      <c r="D16" s="2"/>
      <c r="E16" s="2"/>
      <c r="F16" s="2"/>
      <c r="G16" s="2"/>
      <c r="H16" s="2"/>
      <c r="I16" s="2"/>
      <c r="J16" s="2"/>
      <c r="K16" s="26"/>
      <c r="L16" s="59"/>
      <c r="M16" s="2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 x14ac:dyDescent="0.35">
      <c r="A17" s="43"/>
      <c r="B17" s="45" t="s">
        <v>41</v>
      </c>
      <c r="C17" s="150" t="s">
        <v>42</v>
      </c>
      <c r="D17" s="148"/>
      <c r="E17" s="2"/>
      <c r="F17" s="2"/>
      <c r="G17" s="2"/>
      <c r="H17" s="2"/>
      <c r="I17" s="2"/>
      <c r="J17" s="2"/>
      <c r="K17" s="26"/>
      <c r="L17" s="59"/>
      <c r="M17" s="2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 x14ac:dyDescent="0.35">
      <c r="A18" s="43"/>
      <c r="B18" s="46">
        <v>1</v>
      </c>
      <c r="C18" s="47"/>
      <c r="D18" s="48"/>
      <c r="E18" s="2"/>
      <c r="F18" s="2"/>
      <c r="G18" s="2"/>
      <c r="H18" s="2"/>
      <c r="I18" s="2"/>
      <c r="J18" s="2"/>
      <c r="K18" s="26"/>
      <c r="L18" s="59"/>
      <c r="M18" s="2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 x14ac:dyDescent="0.35">
      <c r="A19" s="43"/>
      <c r="B19" s="46">
        <v>2</v>
      </c>
      <c r="C19" s="47"/>
      <c r="D19" s="48"/>
      <c r="E19" s="2"/>
      <c r="F19" s="2"/>
      <c r="G19" s="2"/>
      <c r="H19" s="2"/>
      <c r="I19" s="2"/>
      <c r="J19" s="2"/>
      <c r="K19" s="26"/>
      <c r="L19" s="5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 x14ac:dyDescent="0.35">
      <c r="A20" s="43"/>
      <c r="B20" s="49">
        <v>3</v>
      </c>
      <c r="C20" s="47"/>
      <c r="D20" s="48"/>
      <c r="E20" s="2"/>
      <c r="F20" s="2"/>
      <c r="G20" s="2"/>
      <c r="H20" s="2"/>
      <c r="I20" s="2"/>
      <c r="J20" s="2"/>
      <c r="K20" s="26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 x14ac:dyDescent="0.35">
      <c r="A21" s="43"/>
      <c r="B21" s="46">
        <v>4</v>
      </c>
      <c r="C21" s="50"/>
      <c r="D21" s="4"/>
      <c r="E21" s="2"/>
      <c r="F21" s="2"/>
      <c r="G21" s="2"/>
      <c r="H21" s="2"/>
      <c r="I21" s="2"/>
      <c r="J21" s="2"/>
      <c r="K21" s="26"/>
      <c r="L21" s="5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 x14ac:dyDescent="0.35">
      <c r="A22" s="43"/>
      <c r="B22" s="2"/>
      <c r="C22" s="2"/>
      <c r="D22" s="2"/>
      <c r="E22" s="2"/>
      <c r="F22" s="2"/>
      <c r="G22" s="2"/>
      <c r="H22" s="2"/>
      <c r="I22" s="2"/>
      <c r="J22" s="2"/>
      <c r="K22" s="26"/>
      <c r="L22" s="5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 x14ac:dyDescent="0.35">
      <c r="A23" s="43"/>
      <c r="B23" s="2"/>
      <c r="C23" s="2"/>
      <c r="D23" s="2"/>
      <c r="E23" s="2"/>
      <c r="F23" s="2"/>
      <c r="G23" s="2"/>
      <c r="H23" s="2"/>
      <c r="I23" s="2"/>
      <c r="J23" s="2"/>
      <c r="K23" s="26"/>
      <c r="L23" s="5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 x14ac:dyDescent="0.35">
      <c r="A24" s="43"/>
      <c r="B24" s="2"/>
      <c r="C24" s="2"/>
      <c r="D24" s="2"/>
      <c r="E24" s="2"/>
      <c r="F24" s="2"/>
      <c r="G24" s="2"/>
      <c r="H24" s="2"/>
      <c r="I24" s="2"/>
      <c r="J24" s="2"/>
      <c r="K24" s="26"/>
      <c r="L24" s="5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 x14ac:dyDescent="0.35">
      <c r="A25" s="43"/>
      <c r="B25" s="2"/>
      <c r="C25" s="2"/>
      <c r="D25" s="2"/>
      <c r="E25" s="2"/>
      <c r="F25" s="2"/>
      <c r="G25" s="2"/>
      <c r="H25" s="2"/>
      <c r="I25" s="2"/>
      <c r="J25" s="2"/>
      <c r="K25" s="26"/>
      <c r="L25" s="5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 x14ac:dyDescent="0.35">
      <c r="A26" s="43"/>
      <c r="B26" s="2"/>
      <c r="C26" s="2"/>
      <c r="D26" s="2"/>
      <c r="E26" s="2"/>
      <c r="F26" s="2"/>
      <c r="G26" s="2"/>
      <c r="H26" s="2"/>
      <c r="I26" s="2"/>
      <c r="J26" s="2"/>
      <c r="K26" s="26"/>
      <c r="L26" s="5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 x14ac:dyDescent="0.35">
      <c r="A27" s="43"/>
      <c r="B27" s="2"/>
      <c r="C27" s="2"/>
      <c r="D27" s="2"/>
      <c r="E27" s="2"/>
      <c r="F27" s="2"/>
      <c r="G27" s="2"/>
      <c r="H27" s="2"/>
      <c r="I27" s="2"/>
      <c r="J27" s="2"/>
      <c r="K27" s="26"/>
      <c r="L27" s="5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 x14ac:dyDescent="0.35">
      <c r="A28" s="43"/>
      <c r="B28" s="2"/>
      <c r="C28" s="2"/>
      <c r="D28" s="2"/>
      <c r="E28" s="2"/>
      <c r="F28" s="2"/>
      <c r="G28" s="2"/>
      <c r="H28" s="2"/>
      <c r="I28" s="2"/>
      <c r="J28" s="2"/>
      <c r="K28" s="26"/>
      <c r="L28" s="5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35">
      <c r="A29" s="43"/>
      <c r="B29" s="2"/>
      <c r="C29" s="2"/>
      <c r="D29" s="2"/>
      <c r="E29" s="2"/>
      <c r="F29" s="2"/>
      <c r="G29" s="2"/>
      <c r="H29" s="2"/>
      <c r="I29" s="2"/>
      <c r="J29" s="2"/>
      <c r="K29" s="26"/>
      <c r="L29" s="5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 x14ac:dyDescent="0.35">
      <c r="A30" s="43"/>
      <c r="B30" s="2"/>
      <c r="C30" s="2"/>
      <c r="D30" s="2"/>
      <c r="E30" s="2"/>
      <c r="F30" s="2"/>
      <c r="G30" s="2"/>
      <c r="H30" s="2"/>
      <c r="I30" s="2"/>
      <c r="J30" s="2"/>
      <c r="K30" s="26"/>
      <c r="L30" s="5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 x14ac:dyDescent="0.35">
      <c r="A31" s="43"/>
      <c r="B31" s="2"/>
      <c r="C31" s="2"/>
      <c r="D31" s="2"/>
      <c r="E31" s="2"/>
      <c r="F31" s="2"/>
      <c r="G31" s="2"/>
      <c r="H31" s="2"/>
      <c r="I31" s="2"/>
      <c r="J31" s="2"/>
      <c r="K31" s="26"/>
      <c r="L31" s="5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 x14ac:dyDescent="0.35">
      <c r="A32" s="43"/>
      <c r="B32" s="2"/>
      <c r="C32" s="2"/>
      <c r="D32" s="2"/>
      <c r="E32" s="2"/>
      <c r="F32" s="2"/>
      <c r="G32" s="2"/>
      <c r="H32" s="2"/>
      <c r="I32" s="2"/>
      <c r="J32" s="2"/>
      <c r="K32" s="26"/>
      <c r="L32" s="5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 x14ac:dyDescent="0.35">
      <c r="A33" s="43"/>
      <c r="B33" s="2"/>
      <c r="C33" s="2"/>
      <c r="D33" s="2"/>
      <c r="E33" s="2"/>
      <c r="F33" s="2"/>
      <c r="G33" s="2"/>
      <c r="H33" s="2"/>
      <c r="I33" s="2"/>
      <c r="J33" s="2"/>
      <c r="K33" s="26"/>
      <c r="L33" s="5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 x14ac:dyDescent="0.35">
      <c r="A34" s="43"/>
      <c r="B34" s="2"/>
      <c r="C34" s="2"/>
      <c r="D34" s="2"/>
      <c r="E34" s="2"/>
      <c r="F34" s="2"/>
      <c r="G34" s="2"/>
      <c r="H34" s="2"/>
      <c r="I34" s="2"/>
      <c r="J34" s="2"/>
      <c r="K34" s="26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 x14ac:dyDescent="0.35">
      <c r="A35" s="43"/>
      <c r="B35" s="2"/>
      <c r="C35" s="2"/>
      <c r="D35" s="2"/>
      <c r="E35" s="2"/>
      <c r="F35" s="2"/>
      <c r="G35" s="2"/>
      <c r="H35" s="2"/>
      <c r="I35" s="2"/>
      <c r="J35" s="2"/>
      <c r="K35" s="26"/>
      <c r="L35" s="5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 x14ac:dyDescent="0.35">
      <c r="A36" s="43"/>
      <c r="B36" s="2"/>
      <c r="C36" s="2"/>
      <c r="D36" s="2"/>
      <c r="E36" s="2"/>
      <c r="F36" s="2"/>
      <c r="G36" s="2"/>
      <c r="H36" s="2"/>
      <c r="I36" s="2"/>
      <c r="J36" s="2"/>
      <c r="K36" s="26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 x14ac:dyDescent="0.35">
      <c r="A37" s="43"/>
      <c r="B37" s="2"/>
      <c r="C37" s="2"/>
      <c r="D37" s="2"/>
      <c r="E37" s="2"/>
      <c r="F37" s="2"/>
      <c r="G37" s="2"/>
      <c r="H37" s="2"/>
      <c r="I37" s="2"/>
      <c r="J37" s="2"/>
      <c r="K37" s="26"/>
      <c r="L37" s="5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 x14ac:dyDescent="0.35">
      <c r="A38" s="43"/>
      <c r="B38" s="2"/>
      <c r="C38" s="2"/>
      <c r="D38" s="2"/>
      <c r="E38" s="2"/>
      <c r="F38" s="2"/>
      <c r="G38" s="2"/>
      <c r="H38" s="2"/>
      <c r="I38" s="2"/>
      <c r="J38" s="2"/>
      <c r="K38" s="26"/>
      <c r="L38" s="5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 x14ac:dyDescent="0.35">
      <c r="A39" s="43"/>
      <c r="B39" s="2"/>
      <c r="C39" s="2"/>
      <c r="D39" s="2"/>
      <c r="E39" s="2"/>
      <c r="F39" s="2"/>
      <c r="G39" s="2"/>
      <c r="H39" s="2"/>
      <c r="I39" s="2"/>
      <c r="J39" s="2"/>
      <c r="K39" s="26"/>
      <c r="L39" s="5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 x14ac:dyDescent="0.35">
      <c r="A40" s="43"/>
      <c r="B40" s="2"/>
      <c r="C40" s="2"/>
      <c r="D40" s="2"/>
      <c r="E40" s="2"/>
      <c r="F40" s="2"/>
      <c r="G40" s="2"/>
      <c r="H40" s="2"/>
      <c r="I40" s="2"/>
      <c r="J40" s="2"/>
      <c r="K40" s="26"/>
      <c r="L40" s="5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 x14ac:dyDescent="0.35">
      <c r="A41" s="43"/>
      <c r="B41" s="2"/>
      <c r="C41" s="2"/>
      <c r="D41" s="2"/>
      <c r="E41" s="2"/>
      <c r="F41" s="2"/>
      <c r="G41" s="2"/>
      <c r="H41" s="2"/>
      <c r="I41" s="2"/>
      <c r="J41" s="2"/>
      <c r="K41" s="26"/>
      <c r="L41" s="5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 x14ac:dyDescent="0.35">
      <c r="A42" s="43"/>
      <c r="B42" s="2"/>
      <c r="C42" s="2"/>
      <c r="D42" s="2"/>
      <c r="E42" s="2"/>
      <c r="F42" s="2"/>
      <c r="G42" s="2"/>
      <c r="H42" s="2"/>
      <c r="I42" s="2"/>
      <c r="J42" s="2"/>
      <c r="K42" s="26"/>
      <c r="L42" s="5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 x14ac:dyDescent="0.35">
      <c r="A43" s="43"/>
      <c r="B43" s="2"/>
      <c r="C43" s="2"/>
      <c r="D43" s="2"/>
      <c r="E43" s="2"/>
      <c r="F43" s="2"/>
      <c r="G43" s="2"/>
      <c r="H43" s="2"/>
      <c r="I43" s="2"/>
      <c r="J43" s="2"/>
      <c r="K43" s="26"/>
      <c r="L43" s="5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 x14ac:dyDescent="0.35">
      <c r="A44" s="43"/>
      <c r="B44" s="2"/>
      <c r="C44" s="2"/>
      <c r="D44" s="2"/>
      <c r="E44" s="2"/>
      <c r="F44" s="2"/>
      <c r="G44" s="2"/>
      <c r="H44" s="2"/>
      <c r="I44" s="2"/>
      <c r="J44" s="2"/>
      <c r="K44" s="26"/>
      <c r="L44" s="5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 x14ac:dyDescent="0.35">
      <c r="A45" s="43"/>
      <c r="B45" s="2"/>
      <c r="C45" s="2"/>
      <c r="D45" s="2"/>
      <c r="E45" s="2"/>
      <c r="F45" s="2"/>
      <c r="G45" s="2"/>
      <c r="H45" s="2"/>
      <c r="I45" s="2"/>
      <c r="J45" s="2"/>
      <c r="K45" s="26"/>
      <c r="L45" s="5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 x14ac:dyDescent="0.35">
      <c r="A46" s="43"/>
      <c r="B46" s="2"/>
      <c r="C46" s="2"/>
      <c r="D46" s="2"/>
      <c r="E46" s="2"/>
      <c r="F46" s="2"/>
      <c r="G46" s="2"/>
      <c r="H46" s="2"/>
      <c r="I46" s="2"/>
      <c r="J46" s="2"/>
      <c r="K46" s="26"/>
      <c r="L46" s="5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 x14ac:dyDescent="0.35">
      <c r="A47" s="43"/>
      <c r="B47" s="2"/>
      <c r="C47" s="2"/>
      <c r="D47" s="2"/>
      <c r="E47" s="2"/>
      <c r="F47" s="2"/>
      <c r="G47" s="2"/>
      <c r="H47" s="2"/>
      <c r="I47" s="2"/>
      <c r="J47" s="2"/>
      <c r="K47" s="26"/>
      <c r="L47" s="5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 x14ac:dyDescent="0.35">
      <c r="A48" s="43"/>
      <c r="B48" s="2"/>
      <c r="C48" s="2"/>
      <c r="D48" s="2"/>
      <c r="E48" s="2"/>
      <c r="F48" s="2"/>
      <c r="G48" s="2"/>
      <c r="H48" s="2"/>
      <c r="I48" s="2"/>
      <c r="J48" s="2"/>
      <c r="K48" s="26"/>
      <c r="L48" s="5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 x14ac:dyDescent="0.35">
      <c r="A49" s="43"/>
      <c r="B49" s="2"/>
      <c r="C49" s="2"/>
      <c r="D49" s="2"/>
      <c r="E49" s="2"/>
      <c r="F49" s="2"/>
      <c r="G49" s="2"/>
      <c r="H49" s="2"/>
      <c r="I49" s="2"/>
      <c r="J49" s="2"/>
      <c r="K49" s="26"/>
      <c r="L49" s="5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 x14ac:dyDescent="0.35">
      <c r="A50" s="43"/>
      <c r="B50" s="2"/>
      <c r="C50" s="2"/>
      <c r="D50" s="2"/>
      <c r="E50" s="2"/>
      <c r="F50" s="2"/>
      <c r="G50" s="2"/>
      <c r="H50" s="2"/>
      <c r="I50" s="2"/>
      <c r="J50" s="2"/>
      <c r="K50" s="26"/>
      <c r="L50" s="5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 x14ac:dyDescent="0.35">
      <c r="A51" s="43"/>
      <c r="B51" s="2"/>
      <c r="C51" s="2"/>
      <c r="D51" s="2"/>
      <c r="E51" s="2"/>
      <c r="F51" s="2"/>
      <c r="G51" s="2"/>
      <c r="H51" s="2"/>
      <c r="I51" s="2"/>
      <c r="J51" s="2"/>
      <c r="K51" s="26"/>
      <c r="L51" s="5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 x14ac:dyDescent="0.35">
      <c r="A52" s="43"/>
      <c r="B52" s="2"/>
      <c r="C52" s="2"/>
      <c r="D52" s="2"/>
      <c r="E52" s="2"/>
      <c r="F52" s="2"/>
      <c r="G52" s="2"/>
      <c r="H52" s="2"/>
      <c r="I52" s="2"/>
      <c r="J52" s="2"/>
      <c r="K52" s="26"/>
      <c r="L52" s="5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 x14ac:dyDescent="0.35">
      <c r="A53" s="43"/>
      <c r="B53" s="2"/>
      <c r="C53" s="2"/>
      <c r="D53" s="2"/>
      <c r="E53" s="2"/>
      <c r="F53" s="2"/>
      <c r="G53" s="2"/>
      <c r="H53" s="2"/>
      <c r="I53" s="2"/>
      <c r="J53" s="2"/>
      <c r="K53" s="26"/>
      <c r="L53" s="5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 x14ac:dyDescent="0.35">
      <c r="A54" s="43"/>
      <c r="B54" s="2"/>
      <c r="C54" s="2"/>
      <c r="D54" s="2"/>
      <c r="E54" s="2"/>
      <c r="F54" s="2"/>
      <c r="G54" s="2"/>
      <c r="H54" s="2"/>
      <c r="I54" s="2"/>
      <c r="J54" s="2"/>
      <c r="K54" s="26"/>
      <c r="L54" s="5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 x14ac:dyDescent="0.35">
      <c r="A55" s="43"/>
      <c r="B55" s="2"/>
      <c r="C55" s="2"/>
      <c r="D55" s="2"/>
      <c r="E55" s="2"/>
      <c r="F55" s="2"/>
      <c r="G55" s="2"/>
      <c r="H55" s="2"/>
      <c r="I55" s="2"/>
      <c r="J55" s="2"/>
      <c r="K55" s="26"/>
      <c r="L55" s="5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 x14ac:dyDescent="0.35">
      <c r="A56" s="43"/>
      <c r="B56" s="2"/>
      <c r="C56" s="2"/>
      <c r="D56" s="2"/>
      <c r="E56" s="2"/>
      <c r="F56" s="2"/>
      <c r="G56" s="2"/>
      <c r="H56" s="2"/>
      <c r="I56" s="2"/>
      <c r="J56" s="2"/>
      <c r="K56" s="26"/>
      <c r="L56" s="5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 x14ac:dyDescent="0.35">
      <c r="A57" s="43"/>
      <c r="B57" s="2"/>
      <c r="C57" s="2"/>
      <c r="D57" s="2"/>
      <c r="E57" s="2"/>
      <c r="F57" s="2"/>
      <c r="G57" s="2"/>
      <c r="H57" s="2"/>
      <c r="I57" s="2"/>
      <c r="J57" s="2"/>
      <c r="K57" s="26"/>
      <c r="L57" s="5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 x14ac:dyDescent="0.35">
      <c r="A58" s="43"/>
      <c r="B58" s="2"/>
      <c r="C58" s="2"/>
      <c r="D58" s="2"/>
      <c r="E58" s="2"/>
      <c r="F58" s="2"/>
      <c r="G58" s="2"/>
      <c r="H58" s="2"/>
      <c r="I58" s="2"/>
      <c r="J58" s="2"/>
      <c r="K58" s="26"/>
      <c r="L58" s="5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 x14ac:dyDescent="0.35">
      <c r="A59" s="43"/>
      <c r="B59" s="2"/>
      <c r="C59" s="2"/>
      <c r="D59" s="2"/>
      <c r="E59" s="2"/>
      <c r="F59" s="2"/>
      <c r="G59" s="2"/>
      <c r="H59" s="2"/>
      <c r="I59" s="2"/>
      <c r="J59" s="2"/>
      <c r="K59" s="26"/>
      <c r="L59" s="5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 x14ac:dyDescent="0.35">
      <c r="A60" s="43"/>
      <c r="B60" s="2"/>
      <c r="C60" s="2"/>
      <c r="D60" s="2"/>
      <c r="E60" s="2"/>
      <c r="F60" s="2"/>
      <c r="G60" s="2"/>
      <c r="H60" s="2"/>
      <c r="I60" s="2"/>
      <c r="J60" s="2"/>
      <c r="K60" s="26"/>
      <c r="L60" s="5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 x14ac:dyDescent="0.35">
      <c r="A61" s="43"/>
      <c r="B61" s="2"/>
      <c r="C61" s="2"/>
      <c r="D61" s="2"/>
      <c r="E61" s="2"/>
      <c r="F61" s="2"/>
      <c r="G61" s="2"/>
      <c r="H61" s="2"/>
      <c r="I61" s="2"/>
      <c r="J61" s="2"/>
      <c r="K61" s="26"/>
      <c r="L61" s="5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 x14ac:dyDescent="0.35">
      <c r="A62" s="43"/>
      <c r="B62" s="2"/>
      <c r="C62" s="2"/>
      <c r="D62" s="2"/>
      <c r="E62" s="2"/>
      <c r="F62" s="2"/>
      <c r="G62" s="2"/>
      <c r="H62" s="2"/>
      <c r="I62" s="2"/>
      <c r="J62" s="2"/>
      <c r="K62" s="26"/>
      <c r="L62" s="5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 x14ac:dyDescent="0.35">
      <c r="A63" s="43"/>
      <c r="B63" s="2"/>
      <c r="C63" s="2"/>
      <c r="D63" s="2"/>
      <c r="E63" s="2"/>
      <c r="F63" s="2"/>
      <c r="G63" s="2"/>
      <c r="H63" s="2"/>
      <c r="I63" s="2"/>
      <c r="J63" s="2"/>
      <c r="K63" s="26"/>
      <c r="L63" s="5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 x14ac:dyDescent="0.35">
      <c r="A64" s="43"/>
      <c r="B64" s="2"/>
      <c r="C64" s="2"/>
      <c r="D64" s="2"/>
      <c r="E64" s="2"/>
      <c r="F64" s="2"/>
      <c r="G64" s="2"/>
      <c r="H64" s="2"/>
      <c r="I64" s="2"/>
      <c r="J64" s="2"/>
      <c r="K64" s="26"/>
      <c r="L64" s="5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 x14ac:dyDescent="0.35">
      <c r="A65" s="43"/>
      <c r="B65" s="2"/>
      <c r="C65" s="2"/>
      <c r="D65" s="2"/>
      <c r="E65" s="2"/>
      <c r="F65" s="2"/>
      <c r="G65" s="2"/>
      <c r="H65" s="2"/>
      <c r="I65" s="2"/>
      <c r="J65" s="2"/>
      <c r="K65" s="26"/>
      <c r="L65" s="5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 x14ac:dyDescent="0.35">
      <c r="A66" s="43"/>
      <c r="B66" s="2"/>
      <c r="C66" s="2"/>
      <c r="D66" s="2"/>
      <c r="E66" s="2"/>
      <c r="F66" s="2"/>
      <c r="G66" s="2"/>
      <c r="H66" s="2"/>
      <c r="I66" s="2"/>
      <c r="J66" s="2"/>
      <c r="K66" s="26"/>
      <c r="L66" s="5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 x14ac:dyDescent="0.35">
      <c r="A67" s="43"/>
      <c r="B67" s="2"/>
      <c r="C67" s="2"/>
      <c r="D67" s="2"/>
      <c r="E67" s="2"/>
      <c r="F67" s="2"/>
      <c r="G67" s="2"/>
      <c r="H67" s="2"/>
      <c r="I67" s="2"/>
      <c r="J67" s="2"/>
      <c r="K67" s="26"/>
      <c r="L67" s="5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 x14ac:dyDescent="0.35">
      <c r="A68" s="43"/>
      <c r="B68" s="2"/>
      <c r="C68" s="2"/>
      <c r="D68" s="2"/>
      <c r="E68" s="2"/>
      <c r="F68" s="2"/>
      <c r="G68" s="2"/>
      <c r="H68" s="2"/>
      <c r="I68" s="2"/>
      <c r="J68" s="2"/>
      <c r="K68" s="26"/>
      <c r="L68" s="5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 x14ac:dyDescent="0.35">
      <c r="A69" s="43"/>
      <c r="B69" s="2"/>
      <c r="C69" s="2"/>
      <c r="D69" s="2"/>
      <c r="E69" s="2"/>
      <c r="F69" s="2"/>
      <c r="G69" s="2"/>
      <c r="H69" s="2"/>
      <c r="I69" s="2"/>
      <c r="J69" s="2"/>
      <c r="K69" s="26"/>
      <c r="L69" s="5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 x14ac:dyDescent="0.35">
      <c r="A70" s="43"/>
      <c r="B70" s="2"/>
      <c r="C70" s="2"/>
      <c r="D70" s="2"/>
      <c r="E70" s="2"/>
      <c r="F70" s="2"/>
      <c r="G70" s="2"/>
      <c r="H70" s="2"/>
      <c r="I70" s="2"/>
      <c r="J70" s="2"/>
      <c r="K70" s="26"/>
      <c r="L70" s="5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 x14ac:dyDescent="0.35">
      <c r="A71" s="43"/>
      <c r="B71" s="2"/>
      <c r="C71" s="2"/>
      <c r="D71" s="2"/>
      <c r="E71" s="2"/>
      <c r="F71" s="2"/>
      <c r="G71" s="2"/>
      <c r="H71" s="2"/>
      <c r="I71" s="2"/>
      <c r="J71" s="2"/>
      <c r="K71" s="26"/>
      <c r="L71" s="5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 x14ac:dyDescent="0.35">
      <c r="A72" s="43"/>
      <c r="B72" s="2"/>
      <c r="C72" s="2"/>
      <c r="D72" s="2"/>
      <c r="E72" s="2"/>
      <c r="F72" s="2"/>
      <c r="G72" s="2"/>
      <c r="H72" s="2"/>
      <c r="I72" s="2"/>
      <c r="J72" s="2"/>
      <c r="K72" s="26"/>
      <c r="L72" s="5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 x14ac:dyDescent="0.35">
      <c r="A73" s="43"/>
      <c r="B73" s="2"/>
      <c r="C73" s="2"/>
      <c r="D73" s="2"/>
      <c r="E73" s="2"/>
      <c r="F73" s="2"/>
      <c r="G73" s="2"/>
      <c r="H73" s="2"/>
      <c r="I73" s="2"/>
      <c r="J73" s="2"/>
      <c r="K73" s="26"/>
      <c r="L73" s="5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 x14ac:dyDescent="0.35">
      <c r="A74" s="43"/>
      <c r="B74" s="2"/>
      <c r="C74" s="2"/>
      <c r="D74" s="2"/>
      <c r="E74" s="2"/>
      <c r="F74" s="2"/>
      <c r="G74" s="2"/>
      <c r="H74" s="2"/>
      <c r="I74" s="2"/>
      <c r="J74" s="2"/>
      <c r="K74" s="26"/>
      <c r="L74" s="5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 x14ac:dyDescent="0.35">
      <c r="A75" s="43"/>
      <c r="B75" s="2"/>
      <c r="C75" s="2"/>
      <c r="D75" s="2"/>
      <c r="E75" s="2"/>
      <c r="F75" s="2"/>
      <c r="G75" s="2"/>
      <c r="H75" s="2"/>
      <c r="I75" s="2"/>
      <c r="J75" s="2"/>
      <c r="K75" s="26"/>
      <c r="L75" s="5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 x14ac:dyDescent="0.35">
      <c r="A76" s="43"/>
      <c r="B76" s="2"/>
      <c r="C76" s="2"/>
      <c r="D76" s="2"/>
      <c r="E76" s="2"/>
      <c r="F76" s="2"/>
      <c r="G76" s="2"/>
      <c r="H76" s="2"/>
      <c r="I76" s="2"/>
      <c r="J76" s="2"/>
      <c r="K76" s="26"/>
      <c r="L76" s="5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 x14ac:dyDescent="0.35">
      <c r="A77" s="43"/>
      <c r="B77" s="2"/>
      <c r="C77" s="2"/>
      <c r="D77" s="2"/>
      <c r="E77" s="2"/>
      <c r="F77" s="2"/>
      <c r="G77" s="2"/>
      <c r="H77" s="2"/>
      <c r="I77" s="2"/>
      <c r="J77" s="2"/>
      <c r="K77" s="26"/>
      <c r="L77" s="5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 x14ac:dyDescent="0.35">
      <c r="A78" s="43"/>
      <c r="B78" s="2"/>
      <c r="C78" s="2"/>
      <c r="D78" s="2"/>
      <c r="E78" s="2"/>
      <c r="F78" s="2"/>
      <c r="G78" s="2"/>
      <c r="H78" s="2"/>
      <c r="I78" s="2"/>
      <c r="J78" s="2"/>
      <c r="K78" s="26"/>
      <c r="L78" s="5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 x14ac:dyDescent="0.35">
      <c r="A79" s="43"/>
      <c r="B79" s="2"/>
      <c r="C79" s="2"/>
      <c r="D79" s="2"/>
      <c r="E79" s="2"/>
      <c r="F79" s="2"/>
      <c r="G79" s="2"/>
      <c r="H79" s="2"/>
      <c r="I79" s="2"/>
      <c r="J79" s="2"/>
      <c r="K79" s="26"/>
      <c r="L79" s="5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 x14ac:dyDescent="0.35">
      <c r="A80" s="43"/>
      <c r="B80" s="2"/>
      <c r="C80" s="2"/>
      <c r="D80" s="2"/>
      <c r="E80" s="2"/>
      <c r="F80" s="2"/>
      <c r="G80" s="2"/>
      <c r="H80" s="2"/>
      <c r="I80" s="2"/>
      <c r="J80" s="2"/>
      <c r="K80" s="26"/>
      <c r="L80" s="5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 x14ac:dyDescent="0.35">
      <c r="A81" s="43"/>
      <c r="B81" s="2"/>
      <c r="C81" s="2"/>
      <c r="D81" s="2"/>
      <c r="E81" s="2"/>
      <c r="F81" s="2"/>
      <c r="G81" s="2"/>
      <c r="H81" s="2"/>
      <c r="I81" s="2"/>
      <c r="J81" s="2"/>
      <c r="K81" s="26"/>
      <c r="L81" s="5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 x14ac:dyDescent="0.35">
      <c r="A82" s="43"/>
      <c r="B82" s="2"/>
      <c r="C82" s="2"/>
      <c r="D82" s="2"/>
      <c r="E82" s="2"/>
      <c r="F82" s="2"/>
      <c r="G82" s="2"/>
      <c r="H82" s="2"/>
      <c r="I82" s="2"/>
      <c r="J82" s="2"/>
      <c r="K82" s="26"/>
      <c r="L82" s="5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 x14ac:dyDescent="0.35">
      <c r="A83" s="43"/>
      <c r="B83" s="2"/>
      <c r="C83" s="2"/>
      <c r="D83" s="2"/>
      <c r="E83" s="2"/>
      <c r="F83" s="2"/>
      <c r="G83" s="2"/>
      <c r="H83" s="2"/>
      <c r="I83" s="2"/>
      <c r="J83" s="2"/>
      <c r="K83" s="26"/>
      <c r="L83" s="5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 x14ac:dyDescent="0.35">
      <c r="A84" s="43"/>
      <c r="B84" s="2"/>
      <c r="C84" s="2"/>
      <c r="D84" s="2"/>
      <c r="E84" s="2"/>
      <c r="F84" s="2"/>
      <c r="G84" s="2"/>
      <c r="H84" s="2"/>
      <c r="I84" s="2"/>
      <c r="J84" s="2"/>
      <c r="K84" s="26"/>
      <c r="L84" s="5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 x14ac:dyDescent="0.35">
      <c r="A85" s="43"/>
      <c r="B85" s="2"/>
      <c r="C85" s="2"/>
      <c r="D85" s="2"/>
      <c r="E85" s="2"/>
      <c r="F85" s="2"/>
      <c r="G85" s="2"/>
      <c r="H85" s="2"/>
      <c r="I85" s="2"/>
      <c r="J85" s="2"/>
      <c r="K85" s="26"/>
      <c r="L85" s="5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 x14ac:dyDescent="0.35">
      <c r="A86" s="43"/>
      <c r="B86" s="2"/>
      <c r="C86" s="2"/>
      <c r="D86" s="2"/>
      <c r="E86" s="2"/>
      <c r="F86" s="2"/>
      <c r="G86" s="2"/>
      <c r="H86" s="2"/>
      <c r="I86" s="2"/>
      <c r="J86" s="2"/>
      <c r="K86" s="26"/>
      <c r="L86" s="5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 x14ac:dyDescent="0.35">
      <c r="A87" s="43"/>
      <c r="B87" s="2"/>
      <c r="C87" s="2"/>
      <c r="D87" s="2"/>
      <c r="E87" s="2"/>
      <c r="F87" s="2"/>
      <c r="G87" s="2"/>
      <c r="H87" s="2"/>
      <c r="I87" s="2"/>
      <c r="J87" s="2"/>
      <c r="K87" s="26"/>
      <c r="L87" s="5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 x14ac:dyDescent="0.35">
      <c r="A88" s="43"/>
      <c r="B88" s="2"/>
      <c r="C88" s="2"/>
      <c r="D88" s="2"/>
      <c r="E88" s="2"/>
      <c r="F88" s="2"/>
      <c r="G88" s="2"/>
      <c r="H88" s="2"/>
      <c r="I88" s="2"/>
      <c r="J88" s="2"/>
      <c r="K88" s="26"/>
      <c r="L88" s="5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 x14ac:dyDescent="0.35">
      <c r="A89" s="43"/>
      <c r="B89" s="2"/>
      <c r="C89" s="2"/>
      <c r="D89" s="2"/>
      <c r="E89" s="2"/>
      <c r="F89" s="2"/>
      <c r="G89" s="2"/>
      <c r="H89" s="2"/>
      <c r="I89" s="2"/>
      <c r="J89" s="2"/>
      <c r="K89" s="26"/>
      <c r="L89" s="5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 x14ac:dyDescent="0.35">
      <c r="A90" s="43"/>
      <c r="B90" s="2"/>
      <c r="C90" s="2"/>
      <c r="D90" s="2"/>
      <c r="E90" s="2"/>
      <c r="F90" s="2"/>
      <c r="G90" s="2"/>
      <c r="H90" s="2"/>
      <c r="I90" s="2"/>
      <c r="J90" s="2"/>
      <c r="K90" s="26"/>
      <c r="L90" s="5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 x14ac:dyDescent="0.35">
      <c r="A91" s="43"/>
      <c r="B91" s="2"/>
      <c r="C91" s="2"/>
      <c r="D91" s="2"/>
      <c r="E91" s="2"/>
      <c r="F91" s="2"/>
      <c r="G91" s="2"/>
      <c r="H91" s="2"/>
      <c r="I91" s="2"/>
      <c r="J91" s="2"/>
      <c r="K91" s="26"/>
      <c r="L91" s="5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 x14ac:dyDescent="0.35">
      <c r="A92" s="43"/>
      <c r="B92" s="2"/>
      <c r="C92" s="2"/>
      <c r="D92" s="2"/>
      <c r="E92" s="2"/>
      <c r="F92" s="2"/>
      <c r="G92" s="2"/>
      <c r="H92" s="2"/>
      <c r="I92" s="2"/>
      <c r="J92" s="2"/>
      <c r="K92" s="26"/>
      <c r="L92" s="5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 x14ac:dyDescent="0.35">
      <c r="A93" s="43"/>
      <c r="B93" s="2"/>
      <c r="C93" s="2"/>
      <c r="D93" s="2"/>
      <c r="E93" s="2"/>
      <c r="F93" s="2"/>
      <c r="G93" s="2"/>
      <c r="H93" s="2"/>
      <c r="I93" s="2"/>
      <c r="J93" s="2"/>
      <c r="K93" s="26"/>
      <c r="L93" s="5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 x14ac:dyDescent="0.35">
      <c r="A94" s="43"/>
      <c r="B94" s="2"/>
      <c r="C94" s="2"/>
      <c r="D94" s="2"/>
      <c r="E94" s="2"/>
      <c r="F94" s="2"/>
      <c r="G94" s="2"/>
      <c r="H94" s="2"/>
      <c r="I94" s="2"/>
      <c r="J94" s="2"/>
      <c r="K94" s="26"/>
      <c r="L94" s="5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 x14ac:dyDescent="0.35">
      <c r="A95" s="43"/>
      <c r="B95" s="2"/>
      <c r="C95" s="2"/>
      <c r="D95" s="2"/>
      <c r="E95" s="2"/>
      <c r="F95" s="2"/>
      <c r="G95" s="2"/>
      <c r="H95" s="2"/>
      <c r="I95" s="2"/>
      <c r="J95" s="2"/>
      <c r="K95" s="26"/>
      <c r="L95" s="5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 x14ac:dyDescent="0.35">
      <c r="A96" s="43"/>
      <c r="B96" s="2"/>
      <c r="C96" s="2"/>
      <c r="D96" s="2"/>
      <c r="E96" s="2"/>
      <c r="F96" s="2"/>
      <c r="G96" s="2"/>
      <c r="H96" s="2"/>
      <c r="I96" s="2"/>
      <c r="J96" s="2"/>
      <c r="K96" s="26"/>
      <c r="L96" s="5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 x14ac:dyDescent="0.35">
      <c r="A97" s="43"/>
      <c r="B97" s="2"/>
      <c r="C97" s="2"/>
      <c r="D97" s="2"/>
      <c r="E97" s="2"/>
      <c r="F97" s="2"/>
      <c r="G97" s="2"/>
      <c r="H97" s="2"/>
      <c r="I97" s="2"/>
      <c r="J97" s="2"/>
      <c r="K97" s="26"/>
      <c r="L97" s="5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 x14ac:dyDescent="0.35">
      <c r="A98" s="43"/>
      <c r="B98" s="2"/>
      <c r="C98" s="2"/>
      <c r="D98" s="2"/>
      <c r="E98" s="2"/>
      <c r="F98" s="2"/>
      <c r="G98" s="2"/>
      <c r="H98" s="2"/>
      <c r="I98" s="2"/>
      <c r="J98" s="2"/>
      <c r="K98" s="26"/>
      <c r="L98" s="5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 x14ac:dyDescent="0.35">
      <c r="A99" s="43"/>
      <c r="B99" s="2"/>
      <c r="C99" s="2"/>
      <c r="D99" s="2"/>
      <c r="E99" s="2"/>
      <c r="F99" s="2"/>
      <c r="G99" s="2"/>
      <c r="H99" s="2"/>
      <c r="I99" s="2"/>
      <c r="J99" s="2"/>
      <c r="K99" s="26"/>
      <c r="L99" s="5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 x14ac:dyDescent="0.35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6"/>
      <c r="L100" s="5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 x14ac:dyDescent="0.35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6"/>
      <c r="L101" s="5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 x14ac:dyDescent="0.35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6"/>
      <c r="L102" s="5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 x14ac:dyDescent="0.35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6"/>
      <c r="L103" s="5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 x14ac:dyDescent="0.35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6"/>
      <c r="L104" s="5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 x14ac:dyDescent="0.35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6"/>
      <c r="L105" s="5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 x14ac:dyDescent="0.35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5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 x14ac:dyDescent="0.35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6"/>
      <c r="L107" s="5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 x14ac:dyDescent="0.35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6"/>
      <c r="L108" s="5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 x14ac:dyDescent="0.35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6"/>
      <c r="L109" s="5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 x14ac:dyDescent="0.35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5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 x14ac:dyDescent="0.35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6"/>
      <c r="L111" s="5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 x14ac:dyDescent="0.35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6"/>
      <c r="L112" s="5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 x14ac:dyDescent="0.35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6"/>
      <c r="L113" s="5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 x14ac:dyDescent="0.35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6"/>
      <c r="L114" s="5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 x14ac:dyDescent="0.35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6"/>
      <c r="L115" s="5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 x14ac:dyDescent="0.35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6"/>
      <c r="L116" s="5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 x14ac:dyDescent="0.35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6"/>
      <c r="L117" s="5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 x14ac:dyDescent="0.35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6"/>
      <c r="L118" s="5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 x14ac:dyDescent="0.35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6"/>
      <c r="L119" s="5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 x14ac:dyDescent="0.35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6"/>
      <c r="L120" s="5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 x14ac:dyDescent="0.35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6"/>
      <c r="L121" s="5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 x14ac:dyDescent="0.35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6"/>
      <c r="L122" s="5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 x14ac:dyDescent="0.35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6"/>
      <c r="L123" s="5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 x14ac:dyDescent="0.35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6"/>
      <c r="L124" s="5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 x14ac:dyDescent="0.35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6"/>
      <c r="L125" s="5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 x14ac:dyDescent="0.35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6"/>
      <c r="L126" s="5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 x14ac:dyDescent="0.35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6"/>
      <c r="L127" s="5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 x14ac:dyDescent="0.35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6"/>
      <c r="L128" s="5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 x14ac:dyDescent="0.35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6"/>
      <c r="L129" s="5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 x14ac:dyDescent="0.35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6"/>
      <c r="L130" s="5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 x14ac:dyDescent="0.35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6"/>
      <c r="L131" s="5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 x14ac:dyDescent="0.35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6"/>
      <c r="L132" s="5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 x14ac:dyDescent="0.35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6"/>
      <c r="L133" s="5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 x14ac:dyDescent="0.35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6"/>
      <c r="L134" s="5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 x14ac:dyDescent="0.35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6"/>
      <c r="L135" s="5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 x14ac:dyDescent="0.35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6"/>
      <c r="L136" s="5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 x14ac:dyDescent="0.35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6"/>
      <c r="L137" s="5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 x14ac:dyDescent="0.35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5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 x14ac:dyDescent="0.35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6"/>
      <c r="L139" s="5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 x14ac:dyDescent="0.35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6"/>
      <c r="L140" s="5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 x14ac:dyDescent="0.35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6"/>
      <c r="L141" s="5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 x14ac:dyDescent="0.35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6"/>
      <c r="L142" s="5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 x14ac:dyDescent="0.35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6"/>
      <c r="L143" s="5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 x14ac:dyDescent="0.35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6"/>
      <c r="L144" s="5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 x14ac:dyDescent="0.35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6"/>
      <c r="L145" s="5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 x14ac:dyDescent="0.35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6"/>
      <c r="L146" s="5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 x14ac:dyDescent="0.35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6"/>
      <c r="L147" s="5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 x14ac:dyDescent="0.35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6"/>
      <c r="L148" s="5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 x14ac:dyDescent="0.35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6"/>
      <c r="L149" s="5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 x14ac:dyDescent="0.35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6"/>
      <c r="L150" s="5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 x14ac:dyDescent="0.35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6"/>
      <c r="L151" s="5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 x14ac:dyDescent="0.35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6"/>
      <c r="L152" s="5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 x14ac:dyDescent="0.35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6"/>
      <c r="L153" s="5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 x14ac:dyDescent="0.35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6"/>
      <c r="L154" s="5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 x14ac:dyDescent="0.35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6"/>
      <c r="L155" s="5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 x14ac:dyDescent="0.35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6"/>
      <c r="L156" s="5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 x14ac:dyDescent="0.35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6"/>
      <c r="L157" s="5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 x14ac:dyDescent="0.35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6"/>
      <c r="L158" s="5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 x14ac:dyDescent="0.35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6"/>
      <c r="L159" s="5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 x14ac:dyDescent="0.35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6"/>
      <c r="L160" s="5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 x14ac:dyDescent="0.35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6"/>
      <c r="L161" s="5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 x14ac:dyDescent="0.35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6"/>
      <c r="L162" s="5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 x14ac:dyDescent="0.35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6"/>
      <c r="L163" s="5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 x14ac:dyDescent="0.35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6"/>
      <c r="L164" s="5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 x14ac:dyDescent="0.35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6"/>
      <c r="L165" s="5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 x14ac:dyDescent="0.35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6"/>
      <c r="L166" s="5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 x14ac:dyDescent="0.35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6"/>
      <c r="L167" s="5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 x14ac:dyDescent="0.35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6"/>
      <c r="L168" s="5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 x14ac:dyDescent="0.35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6"/>
      <c r="L169" s="5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 x14ac:dyDescent="0.35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6"/>
      <c r="L170" s="5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 x14ac:dyDescent="0.35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6"/>
      <c r="L171" s="5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 x14ac:dyDescent="0.35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6"/>
      <c r="L172" s="5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 x14ac:dyDescent="0.35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6"/>
      <c r="L173" s="5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 x14ac:dyDescent="0.35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6"/>
      <c r="L174" s="5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 x14ac:dyDescent="0.35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6"/>
      <c r="L175" s="5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 x14ac:dyDescent="0.35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6"/>
      <c r="L176" s="5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 x14ac:dyDescent="0.35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6"/>
      <c r="L177" s="5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 x14ac:dyDescent="0.35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6"/>
      <c r="L178" s="5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 x14ac:dyDescent="0.35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6"/>
      <c r="L179" s="5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 x14ac:dyDescent="0.35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6"/>
      <c r="L180" s="5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 x14ac:dyDescent="0.35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6"/>
      <c r="L181" s="5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 x14ac:dyDescent="0.35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6"/>
      <c r="L182" s="5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 x14ac:dyDescent="0.35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6"/>
      <c r="L183" s="5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 x14ac:dyDescent="0.35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6"/>
      <c r="L184" s="5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 x14ac:dyDescent="0.35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6"/>
      <c r="L185" s="5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 x14ac:dyDescent="0.35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6"/>
      <c r="L186" s="5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 x14ac:dyDescent="0.35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6"/>
      <c r="L187" s="5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 x14ac:dyDescent="0.35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6"/>
      <c r="L188" s="5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 x14ac:dyDescent="0.35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6"/>
      <c r="L189" s="5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 x14ac:dyDescent="0.35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6"/>
      <c r="L190" s="5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 x14ac:dyDescent="0.35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6"/>
      <c r="L191" s="5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 x14ac:dyDescent="0.35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6"/>
      <c r="L192" s="5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 x14ac:dyDescent="0.35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6"/>
      <c r="L193" s="5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 x14ac:dyDescent="0.35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6"/>
      <c r="L194" s="5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 x14ac:dyDescent="0.35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6"/>
      <c r="L195" s="5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 x14ac:dyDescent="0.35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6"/>
      <c r="L196" s="5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 x14ac:dyDescent="0.35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6"/>
      <c r="L197" s="5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 x14ac:dyDescent="0.35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6"/>
      <c r="L198" s="5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 x14ac:dyDescent="0.35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6"/>
      <c r="L199" s="5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 x14ac:dyDescent="0.35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6"/>
      <c r="L200" s="5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 x14ac:dyDescent="0.35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6"/>
      <c r="L201" s="5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 x14ac:dyDescent="0.35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6"/>
      <c r="L202" s="5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 x14ac:dyDescent="0.35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6"/>
      <c r="L203" s="5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 x14ac:dyDescent="0.35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6"/>
      <c r="L204" s="5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 x14ac:dyDescent="0.35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6"/>
      <c r="L205" s="5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 x14ac:dyDescent="0.35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6"/>
      <c r="L206" s="5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 x14ac:dyDescent="0.35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6"/>
      <c r="L207" s="5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 x14ac:dyDescent="0.35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6"/>
      <c r="L208" s="5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 x14ac:dyDescent="0.35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6"/>
      <c r="L209" s="5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 x14ac:dyDescent="0.35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6"/>
      <c r="L210" s="5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 x14ac:dyDescent="0.35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6"/>
      <c r="L211" s="5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 x14ac:dyDescent="0.35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6"/>
      <c r="L212" s="5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 x14ac:dyDescent="0.35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6"/>
      <c r="L213" s="5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 x14ac:dyDescent="0.35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6"/>
      <c r="L214" s="5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 x14ac:dyDescent="0.35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6"/>
      <c r="L215" s="5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 x14ac:dyDescent="0.35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6"/>
      <c r="L216" s="5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 x14ac:dyDescent="0.35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6"/>
      <c r="L217" s="5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 x14ac:dyDescent="0.35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6"/>
      <c r="L218" s="5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 x14ac:dyDescent="0.35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6"/>
      <c r="L219" s="5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 x14ac:dyDescent="0.35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6"/>
      <c r="L220" s="5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 x14ac:dyDescent="0.35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6"/>
      <c r="L221" s="5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 x14ac:dyDescent="0.35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6"/>
      <c r="L222" s="5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 x14ac:dyDescent="0.35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6"/>
      <c r="L223" s="5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 x14ac:dyDescent="0.35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6"/>
      <c r="L224" s="5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 x14ac:dyDescent="0.35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6"/>
      <c r="L225" s="5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 x14ac:dyDescent="0.35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6"/>
      <c r="L226" s="5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 x14ac:dyDescent="0.35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6"/>
      <c r="L227" s="5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 x14ac:dyDescent="0.35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6"/>
      <c r="L228" s="5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 x14ac:dyDescent="0.35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6"/>
      <c r="L229" s="5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 x14ac:dyDescent="0.35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6"/>
      <c r="L230" s="5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 x14ac:dyDescent="0.35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6"/>
      <c r="L231" s="5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 x14ac:dyDescent="0.35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6"/>
      <c r="L232" s="5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 x14ac:dyDescent="0.35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6"/>
      <c r="L233" s="5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 x14ac:dyDescent="0.35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6"/>
      <c r="L234" s="5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 x14ac:dyDescent="0.35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6"/>
      <c r="L235" s="5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 x14ac:dyDescent="0.35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6"/>
      <c r="L236" s="5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 x14ac:dyDescent="0.35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6"/>
      <c r="L237" s="5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 x14ac:dyDescent="0.35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6"/>
      <c r="L238" s="5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 x14ac:dyDescent="0.35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6"/>
      <c r="L239" s="5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 x14ac:dyDescent="0.35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6"/>
      <c r="L240" s="5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 x14ac:dyDescent="0.35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6"/>
      <c r="L241" s="5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 x14ac:dyDescent="0.35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6"/>
      <c r="L242" s="5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 x14ac:dyDescent="0.35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6"/>
      <c r="L243" s="5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 x14ac:dyDescent="0.35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6"/>
      <c r="L244" s="5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 x14ac:dyDescent="0.35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6"/>
      <c r="L245" s="5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 x14ac:dyDescent="0.35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6"/>
      <c r="L246" s="5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 x14ac:dyDescent="0.35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6"/>
      <c r="L247" s="5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 x14ac:dyDescent="0.35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6"/>
      <c r="L248" s="5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 x14ac:dyDescent="0.35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6"/>
      <c r="L249" s="5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 x14ac:dyDescent="0.35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6"/>
      <c r="L250" s="5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 x14ac:dyDescent="0.35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6"/>
      <c r="L251" s="5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 x14ac:dyDescent="0.35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6"/>
      <c r="L252" s="5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 x14ac:dyDescent="0.35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6"/>
      <c r="L253" s="5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 x14ac:dyDescent="0.35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6"/>
      <c r="L254" s="5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 x14ac:dyDescent="0.35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6"/>
      <c r="L255" s="5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 x14ac:dyDescent="0.35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6"/>
      <c r="L256" s="5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 x14ac:dyDescent="0.35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6"/>
      <c r="L257" s="5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 x14ac:dyDescent="0.35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6"/>
      <c r="L258" s="5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 x14ac:dyDescent="0.35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6"/>
      <c r="L259" s="5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 x14ac:dyDescent="0.35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6"/>
      <c r="L260" s="5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 x14ac:dyDescent="0.35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6"/>
      <c r="L261" s="5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 x14ac:dyDescent="0.35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6"/>
      <c r="L262" s="5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 x14ac:dyDescent="0.35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6"/>
      <c r="L263" s="5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 x14ac:dyDescent="0.35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6"/>
      <c r="L264" s="5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 x14ac:dyDescent="0.35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6"/>
      <c r="L265" s="5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 x14ac:dyDescent="0.35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6"/>
      <c r="L266" s="5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 x14ac:dyDescent="0.35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6"/>
      <c r="L267" s="5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 x14ac:dyDescent="0.35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6"/>
      <c r="L268" s="5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 x14ac:dyDescent="0.35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6"/>
      <c r="L269" s="5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 x14ac:dyDescent="0.35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6"/>
      <c r="L270" s="5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 x14ac:dyDescent="0.35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6"/>
      <c r="L271" s="5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 x14ac:dyDescent="0.35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6"/>
      <c r="L272" s="5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 x14ac:dyDescent="0.35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6"/>
      <c r="L273" s="5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 x14ac:dyDescent="0.35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6"/>
      <c r="L274" s="5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 x14ac:dyDescent="0.35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6"/>
      <c r="L275" s="5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 x14ac:dyDescent="0.35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6"/>
      <c r="L276" s="5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 x14ac:dyDescent="0.35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6"/>
      <c r="L277" s="5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 x14ac:dyDescent="0.35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6"/>
      <c r="L278" s="5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 x14ac:dyDescent="0.35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6"/>
      <c r="L279" s="5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 x14ac:dyDescent="0.35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6"/>
      <c r="L280" s="5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 x14ac:dyDescent="0.35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6"/>
      <c r="L281" s="5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 x14ac:dyDescent="0.35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6"/>
      <c r="L282" s="5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 x14ac:dyDescent="0.35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6"/>
      <c r="L283" s="5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 x14ac:dyDescent="0.35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6"/>
      <c r="L284" s="5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 x14ac:dyDescent="0.35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6"/>
      <c r="L285" s="5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 x14ac:dyDescent="0.35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6"/>
      <c r="L286" s="5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 x14ac:dyDescent="0.35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6"/>
      <c r="L287" s="5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 x14ac:dyDescent="0.35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6"/>
      <c r="L288" s="5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 x14ac:dyDescent="0.35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6"/>
      <c r="L289" s="5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 x14ac:dyDescent="0.35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6"/>
      <c r="L290" s="5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 x14ac:dyDescent="0.35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6"/>
      <c r="L291" s="5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 x14ac:dyDescent="0.35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6"/>
      <c r="L292" s="5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 x14ac:dyDescent="0.35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6"/>
      <c r="L293" s="5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 x14ac:dyDescent="0.35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6"/>
      <c r="L294" s="5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 x14ac:dyDescent="0.35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6"/>
      <c r="L295" s="5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 x14ac:dyDescent="0.35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6"/>
      <c r="L296" s="5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 x14ac:dyDescent="0.35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6"/>
      <c r="L297" s="5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 x14ac:dyDescent="0.35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6"/>
      <c r="L298" s="5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 x14ac:dyDescent="0.35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6"/>
      <c r="L299" s="5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 x14ac:dyDescent="0.35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6"/>
      <c r="L300" s="5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 x14ac:dyDescent="0.35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6"/>
      <c r="L301" s="5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 x14ac:dyDescent="0.35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6"/>
      <c r="L302" s="5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 x14ac:dyDescent="0.35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6"/>
      <c r="L303" s="5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 x14ac:dyDescent="0.35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6"/>
      <c r="L304" s="5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 x14ac:dyDescent="0.35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6"/>
      <c r="L305" s="5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 x14ac:dyDescent="0.35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5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 x14ac:dyDescent="0.35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5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 x14ac:dyDescent="0.35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6"/>
      <c r="L308" s="5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 x14ac:dyDescent="0.35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5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 x14ac:dyDescent="0.35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6"/>
      <c r="L310" s="5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 x14ac:dyDescent="0.35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6"/>
      <c r="L311" s="5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 x14ac:dyDescent="0.35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6"/>
      <c r="L312" s="5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 x14ac:dyDescent="0.35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6"/>
      <c r="L313" s="57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 x14ac:dyDescent="0.35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6"/>
      <c r="L314" s="57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 x14ac:dyDescent="0.35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6"/>
      <c r="L315" s="57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 x14ac:dyDescent="0.35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6"/>
      <c r="L316" s="57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 x14ac:dyDescent="0.35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6"/>
      <c r="L317" s="57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 x14ac:dyDescent="0.35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6"/>
      <c r="L318" s="57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 x14ac:dyDescent="0.35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6"/>
      <c r="L319" s="57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 x14ac:dyDescent="0.35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6"/>
      <c r="L320" s="57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 x14ac:dyDescent="0.35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6"/>
      <c r="L321" s="57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 x14ac:dyDescent="0.35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6"/>
      <c r="L322" s="57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 x14ac:dyDescent="0.35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6"/>
      <c r="L323" s="57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 x14ac:dyDescent="0.35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6"/>
      <c r="L324" s="57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 x14ac:dyDescent="0.35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6"/>
      <c r="L325" s="57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 x14ac:dyDescent="0.35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6"/>
      <c r="L326" s="57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 x14ac:dyDescent="0.35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6"/>
      <c r="L327" s="57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 x14ac:dyDescent="0.35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6"/>
      <c r="L328" s="5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 x14ac:dyDescent="0.35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6"/>
      <c r="L329" s="5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 x14ac:dyDescent="0.35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6"/>
      <c r="L330" s="5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 x14ac:dyDescent="0.35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6"/>
      <c r="L331" s="5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 x14ac:dyDescent="0.35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6"/>
      <c r="L332" s="5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 x14ac:dyDescent="0.35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6"/>
      <c r="L333" s="5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 x14ac:dyDescent="0.35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6"/>
      <c r="L334" s="5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 x14ac:dyDescent="0.35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6"/>
      <c r="L335" s="5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 x14ac:dyDescent="0.35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6"/>
      <c r="L336" s="5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 x14ac:dyDescent="0.35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6"/>
      <c r="L337" s="5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 x14ac:dyDescent="0.35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6"/>
      <c r="L338" s="5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 x14ac:dyDescent="0.35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6"/>
      <c r="L339" s="5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 x14ac:dyDescent="0.35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6"/>
      <c r="L340" s="5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 x14ac:dyDescent="0.35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6"/>
      <c r="L341" s="5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 x14ac:dyDescent="0.35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6"/>
      <c r="L342" s="5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 x14ac:dyDescent="0.35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6"/>
      <c r="L343" s="5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 x14ac:dyDescent="0.35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6"/>
      <c r="L344" s="5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 x14ac:dyDescent="0.35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6"/>
      <c r="L345" s="5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 x14ac:dyDescent="0.35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6"/>
      <c r="L346" s="5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 x14ac:dyDescent="0.35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6"/>
      <c r="L347" s="5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 x14ac:dyDescent="0.35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6"/>
      <c r="L348" s="5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 x14ac:dyDescent="0.35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6"/>
      <c r="L349" s="5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 x14ac:dyDescent="0.35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6"/>
      <c r="L350" s="5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 x14ac:dyDescent="0.35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6"/>
      <c r="L351" s="5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 x14ac:dyDescent="0.35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6"/>
      <c r="L352" s="5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 x14ac:dyDescent="0.35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6"/>
      <c r="L353" s="5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 x14ac:dyDescent="0.35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6"/>
      <c r="L354" s="5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 x14ac:dyDescent="0.35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6"/>
      <c r="L355" s="5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 x14ac:dyDescent="0.35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6"/>
      <c r="L356" s="5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 x14ac:dyDescent="0.35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6"/>
      <c r="L357" s="5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 x14ac:dyDescent="0.35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6"/>
      <c r="L358" s="5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 x14ac:dyDescent="0.35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6"/>
      <c r="L359" s="5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 x14ac:dyDescent="0.35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6"/>
      <c r="L360" s="5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 x14ac:dyDescent="0.35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6"/>
      <c r="L361" s="5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 x14ac:dyDescent="0.35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6"/>
      <c r="L362" s="5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 x14ac:dyDescent="0.35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6"/>
      <c r="L363" s="5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 x14ac:dyDescent="0.35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6"/>
      <c r="L364" s="5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 x14ac:dyDescent="0.35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6"/>
      <c r="L365" s="5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 x14ac:dyDescent="0.35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6"/>
      <c r="L366" s="5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 x14ac:dyDescent="0.35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6"/>
      <c r="L367" s="5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 x14ac:dyDescent="0.35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6"/>
      <c r="L368" s="5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 x14ac:dyDescent="0.35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6"/>
      <c r="L369" s="5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 x14ac:dyDescent="0.35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6"/>
      <c r="L370" s="5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 x14ac:dyDescent="0.35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6"/>
      <c r="L371" s="5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 x14ac:dyDescent="0.35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6"/>
      <c r="L372" s="5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 x14ac:dyDescent="0.35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6"/>
      <c r="L373" s="5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 x14ac:dyDescent="0.35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6"/>
      <c r="L374" s="5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 x14ac:dyDescent="0.35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6"/>
      <c r="L375" s="5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 x14ac:dyDescent="0.35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6"/>
      <c r="L376" s="5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 x14ac:dyDescent="0.35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6"/>
      <c r="L377" s="5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 x14ac:dyDescent="0.35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6"/>
      <c r="L378" s="57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 x14ac:dyDescent="0.35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6"/>
      <c r="L379" s="57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 x14ac:dyDescent="0.35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6"/>
      <c r="L380" s="57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 x14ac:dyDescent="0.35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6"/>
      <c r="L381" s="57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 x14ac:dyDescent="0.35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6"/>
      <c r="L382" s="5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 x14ac:dyDescent="0.35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6"/>
      <c r="L383" s="5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 x14ac:dyDescent="0.35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6"/>
      <c r="L384" s="5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 x14ac:dyDescent="0.35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6"/>
      <c r="L385" s="57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 x14ac:dyDescent="0.35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6"/>
      <c r="L386" s="57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 x14ac:dyDescent="0.35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6"/>
      <c r="L387" s="57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 x14ac:dyDescent="0.35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6"/>
      <c r="L388" s="57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 x14ac:dyDescent="0.35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6"/>
      <c r="L389" s="57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 x14ac:dyDescent="0.35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6"/>
      <c r="L390" s="57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 x14ac:dyDescent="0.35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6"/>
      <c r="L391" s="57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 x14ac:dyDescent="0.35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6"/>
      <c r="L392" s="57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 x14ac:dyDescent="0.35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6"/>
      <c r="L393" s="57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 x14ac:dyDescent="0.35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6"/>
      <c r="L394" s="5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 x14ac:dyDescent="0.35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6"/>
      <c r="L395" s="5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 x14ac:dyDescent="0.35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6"/>
      <c r="L396" s="5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 x14ac:dyDescent="0.35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6"/>
      <c r="L397" s="5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 x14ac:dyDescent="0.35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6"/>
      <c r="L398" s="5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 x14ac:dyDescent="0.35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6"/>
      <c r="L399" s="5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 x14ac:dyDescent="0.35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6"/>
      <c r="L400" s="5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 x14ac:dyDescent="0.35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6"/>
      <c r="L401" s="5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 x14ac:dyDescent="0.35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6"/>
      <c r="L402" s="5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 x14ac:dyDescent="0.35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6"/>
      <c r="L403" s="5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 x14ac:dyDescent="0.35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6"/>
      <c r="L404" s="5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 x14ac:dyDescent="0.35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6"/>
      <c r="L405" s="5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 x14ac:dyDescent="0.35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6"/>
      <c r="L406" s="5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 x14ac:dyDescent="0.35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6"/>
      <c r="L407" s="5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 x14ac:dyDescent="0.35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6"/>
      <c r="L408" s="5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 x14ac:dyDescent="0.35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6"/>
      <c r="L409" s="5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 x14ac:dyDescent="0.35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6"/>
      <c r="L410" s="5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 x14ac:dyDescent="0.35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6"/>
      <c r="L411" s="5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 x14ac:dyDescent="0.35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6"/>
      <c r="L412" s="5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 x14ac:dyDescent="0.35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6"/>
      <c r="L413" s="5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 x14ac:dyDescent="0.35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6"/>
      <c r="L414" s="5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 x14ac:dyDescent="0.35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6"/>
      <c r="L415" s="5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 x14ac:dyDescent="0.35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6"/>
      <c r="L416" s="5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 x14ac:dyDescent="0.35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6"/>
      <c r="L417" s="5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 x14ac:dyDescent="0.35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6"/>
      <c r="L418" s="5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 x14ac:dyDescent="0.35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6"/>
      <c r="L419" s="5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 x14ac:dyDescent="0.35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6"/>
      <c r="L420" s="5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 x14ac:dyDescent="0.35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6"/>
      <c r="L421" s="5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 x14ac:dyDescent="0.35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6"/>
      <c r="L422" s="5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 x14ac:dyDescent="0.35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6"/>
      <c r="L423" s="5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 x14ac:dyDescent="0.35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6"/>
      <c r="L424" s="5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 x14ac:dyDescent="0.35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6"/>
      <c r="L425" s="5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 x14ac:dyDescent="0.35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6"/>
      <c r="L426" s="5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 x14ac:dyDescent="0.35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6"/>
      <c r="L427" s="5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 x14ac:dyDescent="0.35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6"/>
      <c r="L428" s="5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 x14ac:dyDescent="0.35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6"/>
      <c r="L429" s="5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 x14ac:dyDescent="0.35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6"/>
      <c r="L430" s="5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 x14ac:dyDescent="0.35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6"/>
      <c r="L431" s="5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 x14ac:dyDescent="0.35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6"/>
      <c r="L432" s="5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 x14ac:dyDescent="0.35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6"/>
      <c r="L433" s="5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 x14ac:dyDescent="0.35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6"/>
      <c r="L434" s="5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 x14ac:dyDescent="0.35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6"/>
      <c r="L435" s="5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 x14ac:dyDescent="0.35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6"/>
      <c r="L436" s="5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 x14ac:dyDescent="0.35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6"/>
      <c r="L437" s="5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 x14ac:dyDescent="0.35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6"/>
      <c r="L438" s="5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 x14ac:dyDescent="0.35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6"/>
      <c r="L439" s="5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 x14ac:dyDescent="0.35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6"/>
      <c r="L440" s="5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 x14ac:dyDescent="0.35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6"/>
      <c r="L441" s="57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 x14ac:dyDescent="0.35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6"/>
      <c r="L442" s="57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 x14ac:dyDescent="0.35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6"/>
      <c r="L443" s="57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 x14ac:dyDescent="0.35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6"/>
      <c r="L444" s="57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 x14ac:dyDescent="0.35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6"/>
      <c r="L445" s="57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 x14ac:dyDescent="0.35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6"/>
      <c r="L446" s="57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 x14ac:dyDescent="0.35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6"/>
      <c r="L447" s="5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 x14ac:dyDescent="0.35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6"/>
      <c r="L448" s="57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 x14ac:dyDescent="0.35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6"/>
      <c r="L449" s="57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 x14ac:dyDescent="0.35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6"/>
      <c r="L450" s="5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 x14ac:dyDescent="0.35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6"/>
      <c r="L451" s="57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 x14ac:dyDescent="0.35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6"/>
      <c r="L452" s="57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 x14ac:dyDescent="0.35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6"/>
      <c r="L453" s="57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 x14ac:dyDescent="0.35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6"/>
      <c r="L454" s="57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 x14ac:dyDescent="0.35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6"/>
      <c r="L455" s="57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 x14ac:dyDescent="0.35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6"/>
      <c r="L456" s="57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 x14ac:dyDescent="0.35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6"/>
      <c r="L457" s="57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 x14ac:dyDescent="0.35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6"/>
      <c r="L458" s="57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 x14ac:dyDescent="0.35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6"/>
      <c r="L459" s="57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 x14ac:dyDescent="0.35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6"/>
      <c r="L460" s="57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 x14ac:dyDescent="0.35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6"/>
      <c r="L461" s="57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 x14ac:dyDescent="0.35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6"/>
      <c r="L462" s="57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 x14ac:dyDescent="0.35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6"/>
      <c r="L463" s="57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 x14ac:dyDescent="0.35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6"/>
      <c r="L464" s="57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 x14ac:dyDescent="0.35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6"/>
      <c r="L465" s="57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 x14ac:dyDescent="0.35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6"/>
      <c r="L466" s="57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 x14ac:dyDescent="0.35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6"/>
      <c r="L467" s="57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 x14ac:dyDescent="0.35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6"/>
      <c r="L468" s="57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 x14ac:dyDescent="0.35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6"/>
      <c r="L469" s="57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 x14ac:dyDescent="0.35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6"/>
      <c r="L470" s="5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 x14ac:dyDescent="0.35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6"/>
      <c r="L471" s="5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 x14ac:dyDescent="0.35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6"/>
      <c r="L472" s="5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 x14ac:dyDescent="0.35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6"/>
      <c r="L473" s="5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 x14ac:dyDescent="0.35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6"/>
      <c r="L474" s="5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 x14ac:dyDescent="0.35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6"/>
      <c r="L475" s="5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 x14ac:dyDescent="0.35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6"/>
      <c r="L476" s="5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 x14ac:dyDescent="0.35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6"/>
      <c r="L477" s="5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 x14ac:dyDescent="0.35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6"/>
      <c r="L478" s="5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 x14ac:dyDescent="0.35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6"/>
      <c r="L479" s="5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 x14ac:dyDescent="0.35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6"/>
      <c r="L480" s="5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 x14ac:dyDescent="0.35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6"/>
      <c r="L481" s="5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 x14ac:dyDescent="0.35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6"/>
      <c r="L482" s="5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 x14ac:dyDescent="0.35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6"/>
      <c r="L483" s="5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 x14ac:dyDescent="0.35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6"/>
      <c r="L484" s="5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 x14ac:dyDescent="0.35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6"/>
      <c r="L485" s="5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 x14ac:dyDescent="0.35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6"/>
      <c r="L486" s="57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 x14ac:dyDescent="0.35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6"/>
      <c r="L487" s="57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 x14ac:dyDescent="0.35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6"/>
      <c r="L488" s="5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 x14ac:dyDescent="0.35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6"/>
      <c r="L489" s="5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 x14ac:dyDescent="0.35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6"/>
      <c r="L490" s="5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 x14ac:dyDescent="0.35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6"/>
      <c r="L491" s="5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 x14ac:dyDescent="0.35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6"/>
      <c r="L492" s="5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 x14ac:dyDescent="0.35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6"/>
      <c r="L493" s="5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 x14ac:dyDescent="0.35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6"/>
      <c r="L494" s="5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 x14ac:dyDescent="0.35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6"/>
      <c r="L495" s="5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 x14ac:dyDescent="0.35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6"/>
      <c r="L496" s="5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 x14ac:dyDescent="0.35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6"/>
      <c r="L497" s="5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 x14ac:dyDescent="0.35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6"/>
      <c r="L498" s="5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 x14ac:dyDescent="0.35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6"/>
      <c r="L499" s="5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 x14ac:dyDescent="0.35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6"/>
      <c r="L500" s="5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 x14ac:dyDescent="0.35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6"/>
      <c r="L501" s="5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 x14ac:dyDescent="0.35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6"/>
      <c r="L502" s="5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 x14ac:dyDescent="0.35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6"/>
      <c r="L503" s="5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 x14ac:dyDescent="0.35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6"/>
      <c r="L504" s="5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 x14ac:dyDescent="0.35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6"/>
      <c r="L505" s="5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 x14ac:dyDescent="0.35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6"/>
      <c r="L506" s="5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 x14ac:dyDescent="0.35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6"/>
      <c r="L507" s="5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 x14ac:dyDescent="0.35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6"/>
      <c r="L508" s="5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 x14ac:dyDescent="0.35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6"/>
      <c r="L509" s="5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 x14ac:dyDescent="0.35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6"/>
      <c r="L510" s="5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 x14ac:dyDescent="0.35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6"/>
      <c r="L511" s="5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 x14ac:dyDescent="0.35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6"/>
      <c r="L512" s="5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 x14ac:dyDescent="0.35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6"/>
      <c r="L513" s="5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 x14ac:dyDescent="0.35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6"/>
      <c r="L514" s="5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 x14ac:dyDescent="0.35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6"/>
      <c r="L515" s="5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 x14ac:dyDescent="0.35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6"/>
      <c r="L516" s="5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 x14ac:dyDescent="0.35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6"/>
      <c r="L517" s="5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 x14ac:dyDescent="0.35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6"/>
      <c r="L518" s="5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 x14ac:dyDescent="0.35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6"/>
      <c r="L519" s="5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 x14ac:dyDescent="0.35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6"/>
      <c r="L520" s="5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 x14ac:dyDescent="0.35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6"/>
      <c r="L521" s="5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 x14ac:dyDescent="0.35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6"/>
      <c r="L522" s="5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 x14ac:dyDescent="0.35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6"/>
      <c r="L523" s="5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 x14ac:dyDescent="0.35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6"/>
      <c r="L524" s="5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 x14ac:dyDescent="0.35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6"/>
      <c r="L525" s="5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 x14ac:dyDescent="0.35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6"/>
      <c r="L526" s="5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 x14ac:dyDescent="0.35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6"/>
      <c r="L527" s="5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 x14ac:dyDescent="0.35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6"/>
      <c r="L528" s="5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 x14ac:dyDescent="0.35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6"/>
      <c r="L529" s="5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 x14ac:dyDescent="0.35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6"/>
      <c r="L530" s="5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 x14ac:dyDescent="0.35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6"/>
      <c r="L531" s="5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 x14ac:dyDescent="0.35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6"/>
      <c r="L532" s="5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 x14ac:dyDescent="0.35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6"/>
      <c r="L533" s="5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 x14ac:dyDescent="0.35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6"/>
      <c r="L534" s="5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 x14ac:dyDescent="0.35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6"/>
      <c r="L535" s="5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 x14ac:dyDescent="0.35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6"/>
      <c r="L536" s="5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 x14ac:dyDescent="0.35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6"/>
      <c r="L537" s="5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 x14ac:dyDescent="0.35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6"/>
      <c r="L538" s="5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 x14ac:dyDescent="0.35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6"/>
      <c r="L539" s="5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 x14ac:dyDescent="0.35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6"/>
      <c r="L540" s="5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 x14ac:dyDescent="0.35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6"/>
      <c r="L541" s="5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 x14ac:dyDescent="0.35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6"/>
      <c r="L542" s="5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 x14ac:dyDescent="0.35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6"/>
      <c r="L543" s="5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 x14ac:dyDescent="0.35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6"/>
      <c r="L544" s="5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 x14ac:dyDescent="0.35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6"/>
      <c r="L545" s="5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 x14ac:dyDescent="0.35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6"/>
      <c r="L546" s="5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 x14ac:dyDescent="0.35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6"/>
      <c r="L547" s="5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 x14ac:dyDescent="0.35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6"/>
      <c r="L548" s="5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 x14ac:dyDescent="0.35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6"/>
      <c r="L549" s="5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 x14ac:dyDescent="0.35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6"/>
      <c r="L550" s="5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 x14ac:dyDescent="0.35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6"/>
      <c r="L551" s="5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 x14ac:dyDescent="0.35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6"/>
      <c r="L552" s="5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 x14ac:dyDescent="0.35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6"/>
      <c r="L553" s="5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 x14ac:dyDescent="0.35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6"/>
      <c r="L554" s="5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 x14ac:dyDescent="0.35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6"/>
      <c r="L555" s="5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 x14ac:dyDescent="0.35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6"/>
      <c r="L556" s="57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 x14ac:dyDescent="0.35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6"/>
      <c r="L557" s="57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 x14ac:dyDescent="0.35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6"/>
      <c r="L558" s="57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 x14ac:dyDescent="0.35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6"/>
      <c r="L559" s="57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 x14ac:dyDescent="0.35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6"/>
      <c r="L560" s="57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 x14ac:dyDescent="0.35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6"/>
      <c r="L561" s="57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 x14ac:dyDescent="0.35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6"/>
      <c r="L562" s="57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 x14ac:dyDescent="0.35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6"/>
      <c r="L563" s="5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 x14ac:dyDescent="0.35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6"/>
      <c r="L564" s="5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 x14ac:dyDescent="0.35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6"/>
      <c r="L565" s="5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 x14ac:dyDescent="0.35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6"/>
      <c r="L566" s="5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 x14ac:dyDescent="0.35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6"/>
      <c r="L567" s="5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 x14ac:dyDescent="0.35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6"/>
      <c r="L568" s="57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 x14ac:dyDescent="0.35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6"/>
      <c r="L569" s="57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 x14ac:dyDescent="0.35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6"/>
      <c r="L570" s="57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 x14ac:dyDescent="0.35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6"/>
      <c r="L571" s="57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 x14ac:dyDescent="0.35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6"/>
      <c r="L572" s="57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 x14ac:dyDescent="0.35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6"/>
      <c r="L573" s="57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 x14ac:dyDescent="0.35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6"/>
      <c r="L574" s="57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 x14ac:dyDescent="0.35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6"/>
      <c r="L575" s="57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 x14ac:dyDescent="0.35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6"/>
      <c r="L576" s="57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 x14ac:dyDescent="0.35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6"/>
      <c r="L577" s="57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 x14ac:dyDescent="0.35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6"/>
      <c r="L578" s="57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 x14ac:dyDescent="0.35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6"/>
      <c r="L579" s="57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 x14ac:dyDescent="0.35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6"/>
      <c r="L580" s="57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 x14ac:dyDescent="0.35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6"/>
      <c r="L581" s="57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 x14ac:dyDescent="0.35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6"/>
      <c r="L582" s="57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 x14ac:dyDescent="0.35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6"/>
      <c r="L583" s="57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 x14ac:dyDescent="0.35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6"/>
      <c r="L584" s="57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 x14ac:dyDescent="0.35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6"/>
      <c r="L585" s="57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 x14ac:dyDescent="0.35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6"/>
      <c r="L586" s="57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 x14ac:dyDescent="0.35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6"/>
      <c r="L587" s="57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 x14ac:dyDescent="0.35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6"/>
      <c r="L588" s="57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 x14ac:dyDescent="0.35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6"/>
      <c r="L589" s="57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 x14ac:dyDescent="0.35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6"/>
      <c r="L590" s="57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 x14ac:dyDescent="0.35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6"/>
      <c r="L591" s="57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 x14ac:dyDescent="0.35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6"/>
      <c r="L592" s="57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 x14ac:dyDescent="0.35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6"/>
      <c r="L593" s="57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 x14ac:dyDescent="0.35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6"/>
      <c r="L594" s="57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 x14ac:dyDescent="0.35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6"/>
      <c r="L595" s="57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 x14ac:dyDescent="0.35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6"/>
      <c r="L596" s="57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 x14ac:dyDescent="0.35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6"/>
      <c r="L597" s="57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 x14ac:dyDescent="0.35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6"/>
      <c r="L598" s="57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 x14ac:dyDescent="0.35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6"/>
      <c r="L599" s="57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 x14ac:dyDescent="0.35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6"/>
      <c r="L600" s="5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 x14ac:dyDescent="0.35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6"/>
      <c r="L601" s="57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 x14ac:dyDescent="0.35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6"/>
      <c r="L602" s="57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 x14ac:dyDescent="0.35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6"/>
      <c r="L603" s="5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 x14ac:dyDescent="0.35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6"/>
      <c r="L604" s="5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 x14ac:dyDescent="0.35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6"/>
      <c r="L605" s="5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 x14ac:dyDescent="0.35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6"/>
      <c r="L606" s="5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 x14ac:dyDescent="0.35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6"/>
      <c r="L607" s="5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 x14ac:dyDescent="0.35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6"/>
      <c r="L608" s="5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 x14ac:dyDescent="0.35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6"/>
      <c r="L609" s="5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 x14ac:dyDescent="0.35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6"/>
      <c r="L610" s="5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 x14ac:dyDescent="0.35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6"/>
      <c r="L611" s="5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 x14ac:dyDescent="0.35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6"/>
      <c r="L612" s="5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 x14ac:dyDescent="0.35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6"/>
      <c r="L613" s="5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 x14ac:dyDescent="0.35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6"/>
      <c r="L614" s="5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 x14ac:dyDescent="0.35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6"/>
      <c r="L615" s="5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 x14ac:dyDescent="0.35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6"/>
      <c r="L616" s="5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 x14ac:dyDescent="0.35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6"/>
      <c r="L617" s="5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 x14ac:dyDescent="0.35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6"/>
      <c r="L618" s="5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 x14ac:dyDescent="0.35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6"/>
      <c r="L619" s="5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 x14ac:dyDescent="0.35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6"/>
      <c r="L620" s="5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 x14ac:dyDescent="0.35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6"/>
      <c r="L621" s="5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 x14ac:dyDescent="0.35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6"/>
      <c r="L622" s="57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 x14ac:dyDescent="0.35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6"/>
      <c r="L623" s="57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 x14ac:dyDescent="0.35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6"/>
      <c r="L624" s="57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 x14ac:dyDescent="0.35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6"/>
      <c r="L625" s="57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 x14ac:dyDescent="0.35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6"/>
      <c r="L626" s="57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 x14ac:dyDescent="0.35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6"/>
      <c r="L627" s="57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 x14ac:dyDescent="0.35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6"/>
      <c r="L628" s="57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 x14ac:dyDescent="0.35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6"/>
      <c r="L629" s="57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 x14ac:dyDescent="0.35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6"/>
      <c r="L630" s="57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 x14ac:dyDescent="0.35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6"/>
      <c r="L631" s="57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 x14ac:dyDescent="0.35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6"/>
      <c r="L632" s="57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 x14ac:dyDescent="0.35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6"/>
      <c r="L633" s="57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 x14ac:dyDescent="0.35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6"/>
      <c r="L634" s="57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 x14ac:dyDescent="0.35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6"/>
      <c r="L635" s="57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 x14ac:dyDescent="0.35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6"/>
      <c r="L636" s="57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 x14ac:dyDescent="0.35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6"/>
      <c r="L637" s="57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 x14ac:dyDescent="0.35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6"/>
      <c r="L638" s="57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 x14ac:dyDescent="0.35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6"/>
      <c r="L639" s="57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 x14ac:dyDescent="0.35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6"/>
      <c r="L640" s="57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 x14ac:dyDescent="0.35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6"/>
      <c r="L641" s="57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 x14ac:dyDescent="0.35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6"/>
      <c r="L642" s="57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 x14ac:dyDescent="0.35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6"/>
      <c r="L643" s="57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 x14ac:dyDescent="0.35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6"/>
      <c r="L644" s="57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 x14ac:dyDescent="0.35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6"/>
      <c r="L645" s="57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 x14ac:dyDescent="0.35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6"/>
      <c r="L646" s="57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 x14ac:dyDescent="0.35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6"/>
      <c r="L647" s="57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 x14ac:dyDescent="0.35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6"/>
      <c r="L648" s="5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 x14ac:dyDescent="0.35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6"/>
      <c r="L649" s="57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 x14ac:dyDescent="0.35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6"/>
      <c r="L650" s="5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 x14ac:dyDescent="0.35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6"/>
      <c r="L651" s="57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 x14ac:dyDescent="0.35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6"/>
      <c r="L652" s="57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 x14ac:dyDescent="0.35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6"/>
      <c r="L653" s="57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 x14ac:dyDescent="0.35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6"/>
      <c r="L654" s="57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 x14ac:dyDescent="0.35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6"/>
      <c r="L655" s="57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 x14ac:dyDescent="0.35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6"/>
      <c r="L656" s="57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 x14ac:dyDescent="0.35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6"/>
      <c r="L657" s="57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 x14ac:dyDescent="0.35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6"/>
      <c r="L658" s="57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 x14ac:dyDescent="0.35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6"/>
      <c r="L659" s="57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 x14ac:dyDescent="0.35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6"/>
      <c r="L660" s="57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 x14ac:dyDescent="0.35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6"/>
      <c r="L661" s="57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 x14ac:dyDescent="0.35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6"/>
      <c r="L662" s="57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 x14ac:dyDescent="0.35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6"/>
      <c r="L663" s="57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 x14ac:dyDescent="0.35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6"/>
      <c r="L664" s="57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 x14ac:dyDescent="0.35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6"/>
      <c r="L665" s="57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 x14ac:dyDescent="0.35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6"/>
      <c r="L666" s="57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 x14ac:dyDescent="0.35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6"/>
      <c r="L667" s="57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 x14ac:dyDescent="0.35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6"/>
      <c r="L668" s="57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 x14ac:dyDescent="0.35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6"/>
      <c r="L669" s="57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 x14ac:dyDescent="0.35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6"/>
      <c r="L670" s="57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 x14ac:dyDescent="0.35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6"/>
      <c r="L671" s="57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 x14ac:dyDescent="0.35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6"/>
      <c r="L672" s="57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 x14ac:dyDescent="0.35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6"/>
      <c r="L673" s="57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 x14ac:dyDescent="0.35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6"/>
      <c r="L674" s="57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 x14ac:dyDescent="0.35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6"/>
      <c r="L675" s="57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 x14ac:dyDescent="0.35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6"/>
      <c r="L676" s="5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 x14ac:dyDescent="0.35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6"/>
      <c r="L677" s="5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 x14ac:dyDescent="0.35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6"/>
      <c r="L678" s="5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 x14ac:dyDescent="0.35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6"/>
      <c r="L679" s="5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 x14ac:dyDescent="0.35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6"/>
      <c r="L680" s="5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 x14ac:dyDescent="0.35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6"/>
      <c r="L681" s="5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 x14ac:dyDescent="0.35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6"/>
      <c r="L682" s="5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 x14ac:dyDescent="0.35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6"/>
      <c r="L683" s="5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 x14ac:dyDescent="0.35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6"/>
      <c r="L684" s="5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 x14ac:dyDescent="0.35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6"/>
      <c r="L685" s="5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 x14ac:dyDescent="0.35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6"/>
      <c r="L686" s="5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 x14ac:dyDescent="0.35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6"/>
      <c r="L687" s="5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 x14ac:dyDescent="0.35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6"/>
      <c r="L688" s="5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 x14ac:dyDescent="0.35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6"/>
      <c r="L689" s="5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 x14ac:dyDescent="0.35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6"/>
      <c r="L690" s="5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 x14ac:dyDescent="0.35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6"/>
      <c r="L691" s="5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 x14ac:dyDescent="0.35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6"/>
      <c r="L692" s="5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 x14ac:dyDescent="0.35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6"/>
      <c r="L693" s="5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 x14ac:dyDescent="0.35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6"/>
      <c r="L694" s="5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 x14ac:dyDescent="0.35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6"/>
      <c r="L695" s="5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 x14ac:dyDescent="0.35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6"/>
      <c r="L696" s="5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 x14ac:dyDescent="0.35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6"/>
      <c r="L697" s="57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 x14ac:dyDescent="0.35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6"/>
      <c r="L698" s="57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 x14ac:dyDescent="0.35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6"/>
      <c r="L699" s="5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 x14ac:dyDescent="0.35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6"/>
      <c r="L700" s="5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 x14ac:dyDescent="0.35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6"/>
      <c r="L701" s="5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 x14ac:dyDescent="0.35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6"/>
      <c r="L702" s="57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 x14ac:dyDescent="0.35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6"/>
      <c r="L703" s="57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 x14ac:dyDescent="0.35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6"/>
      <c r="L704" s="57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 x14ac:dyDescent="0.35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6"/>
      <c r="L705" s="57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 x14ac:dyDescent="0.35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6"/>
      <c r="L706" s="57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 x14ac:dyDescent="0.35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6"/>
      <c r="L707" s="57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 x14ac:dyDescent="0.35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6"/>
      <c r="L708" s="57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 x14ac:dyDescent="0.35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6"/>
      <c r="L709" s="57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 x14ac:dyDescent="0.35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6"/>
      <c r="L710" s="57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 x14ac:dyDescent="0.35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6"/>
      <c r="L711" s="57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 x14ac:dyDescent="0.35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6"/>
      <c r="L712" s="57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 x14ac:dyDescent="0.35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6"/>
      <c r="L713" s="57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 x14ac:dyDescent="0.35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6"/>
      <c r="L714" s="57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 x14ac:dyDescent="0.35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6"/>
      <c r="L715" s="57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 x14ac:dyDescent="0.35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6"/>
      <c r="L716" s="57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 x14ac:dyDescent="0.35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6"/>
      <c r="L717" s="5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 x14ac:dyDescent="0.35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6"/>
      <c r="L718" s="5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 x14ac:dyDescent="0.35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6"/>
      <c r="L719" s="5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 x14ac:dyDescent="0.35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6"/>
      <c r="L720" s="5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 x14ac:dyDescent="0.35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6"/>
      <c r="L721" s="5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 x14ac:dyDescent="0.35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6"/>
      <c r="L722" s="5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 x14ac:dyDescent="0.35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6"/>
      <c r="L723" s="5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 x14ac:dyDescent="0.35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6"/>
      <c r="L724" s="5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 x14ac:dyDescent="0.35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6"/>
      <c r="L725" s="5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 x14ac:dyDescent="0.35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6"/>
      <c r="L726" s="5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 x14ac:dyDescent="0.35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6"/>
      <c r="L727" s="5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 x14ac:dyDescent="0.35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6"/>
      <c r="L728" s="5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 x14ac:dyDescent="0.35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6"/>
      <c r="L729" s="5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 x14ac:dyDescent="0.35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6"/>
      <c r="L730" s="5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 x14ac:dyDescent="0.35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6"/>
      <c r="L731" s="5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 x14ac:dyDescent="0.35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6"/>
      <c r="L732" s="5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 x14ac:dyDescent="0.35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6"/>
      <c r="L733" s="5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 x14ac:dyDescent="0.35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6"/>
      <c r="L734" s="5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 x14ac:dyDescent="0.35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6"/>
      <c r="L735" s="57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 x14ac:dyDescent="0.35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6"/>
      <c r="L736" s="57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 x14ac:dyDescent="0.35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6"/>
      <c r="L737" s="57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 x14ac:dyDescent="0.35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6"/>
      <c r="L738" s="57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 x14ac:dyDescent="0.35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6"/>
      <c r="L739" s="57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 x14ac:dyDescent="0.35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6"/>
      <c r="L740" s="57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 x14ac:dyDescent="0.35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6"/>
      <c r="L741" s="57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 x14ac:dyDescent="0.35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6"/>
      <c r="L742" s="57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 x14ac:dyDescent="0.35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6"/>
      <c r="L743" s="5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 x14ac:dyDescent="0.35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6"/>
      <c r="L744" s="5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 x14ac:dyDescent="0.35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6"/>
      <c r="L745" s="5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 x14ac:dyDescent="0.35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6"/>
      <c r="L746" s="5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 x14ac:dyDescent="0.35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6"/>
      <c r="L747" s="5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 x14ac:dyDescent="0.35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6"/>
      <c r="L748" s="5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 x14ac:dyDescent="0.35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6"/>
      <c r="L749" s="5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 x14ac:dyDescent="0.35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6"/>
      <c r="L750" s="5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 x14ac:dyDescent="0.35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6"/>
      <c r="L751" s="57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 x14ac:dyDescent="0.35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6"/>
      <c r="L752" s="57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 x14ac:dyDescent="0.35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6"/>
      <c r="L753" s="57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 x14ac:dyDescent="0.35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6"/>
      <c r="L754" s="57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 x14ac:dyDescent="0.35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6"/>
      <c r="L755" s="5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 x14ac:dyDescent="0.35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6"/>
      <c r="L756" s="5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 x14ac:dyDescent="0.35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6"/>
      <c r="L757" s="5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 x14ac:dyDescent="0.35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6"/>
      <c r="L758" s="5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 x14ac:dyDescent="0.35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6"/>
      <c r="L759" s="5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 x14ac:dyDescent="0.35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6"/>
      <c r="L760" s="5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 x14ac:dyDescent="0.35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6"/>
      <c r="L761" s="5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 x14ac:dyDescent="0.35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6"/>
      <c r="L762" s="5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 x14ac:dyDescent="0.35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6"/>
      <c r="L763" s="57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 x14ac:dyDescent="0.35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6"/>
      <c r="L764" s="57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 x14ac:dyDescent="0.35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6"/>
      <c r="L765" s="57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 x14ac:dyDescent="0.35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6"/>
      <c r="L766" s="57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 x14ac:dyDescent="0.35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6"/>
      <c r="L767" s="57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 x14ac:dyDescent="0.35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6"/>
      <c r="L768" s="57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 x14ac:dyDescent="0.35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6"/>
      <c r="L769" s="5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 x14ac:dyDescent="0.35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6"/>
      <c r="L770" s="5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 x14ac:dyDescent="0.35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6"/>
      <c r="L771" s="5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 x14ac:dyDescent="0.35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6"/>
      <c r="L772" s="5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 x14ac:dyDescent="0.35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6"/>
      <c r="L773" s="5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 x14ac:dyDescent="0.35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6"/>
      <c r="L774" s="5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 x14ac:dyDescent="0.35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6"/>
      <c r="L775" s="5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 x14ac:dyDescent="0.35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6"/>
      <c r="L776" s="5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 x14ac:dyDescent="0.35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6"/>
      <c r="L777" s="5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 x14ac:dyDescent="0.35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6"/>
      <c r="L778" s="5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 x14ac:dyDescent="0.35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6"/>
      <c r="L779" s="5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 x14ac:dyDescent="0.35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6"/>
      <c r="L780" s="5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 x14ac:dyDescent="0.35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6"/>
      <c r="L781" s="5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 x14ac:dyDescent="0.35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6"/>
      <c r="L782" s="5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 x14ac:dyDescent="0.35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6"/>
      <c r="L783" s="5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 x14ac:dyDescent="0.35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6"/>
      <c r="L784" s="5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 x14ac:dyDescent="0.35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6"/>
      <c r="L785" s="5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 x14ac:dyDescent="0.35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6"/>
      <c r="L786" s="5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 x14ac:dyDescent="0.35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6"/>
      <c r="L787" s="5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 x14ac:dyDescent="0.35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6"/>
      <c r="L788" s="5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 x14ac:dyDescent="0.35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6"/>
      <c r="L789" s="57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 x14ac:dyDescent="0.35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6"/>
      <c r="L790" s="57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 x14ac:dyDescent="0.35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6"/>
      <c r="L791" s="57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 x14ac:dyDescent="0.35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6"/>
      <c r="L792" s="57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 x14ac:dyDescent="0.35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6"/>
      <c r="L793" s="57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 x14ac:dyDescent="0.35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6"/>
      <c r="L794" s="57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 x14ac:dyDescent="0.35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6"/>
      <c r="L795" s="57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 x14ac:dyDescent="0.35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6"/>
      <c r="L796" s="57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 x14ac:dyDescent="0.35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6"/>
      <c r="L797" s="57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 x14ac:dyDescent="0.35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6"/>
      <c r="L798" s="57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 x14ac:dyDescent="0.35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6"/>
      <c r="L799" s="57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 x14ac:dyDescent="0.35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6"/>
      <c r="L800" s="57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 x14ac:dyDescent="0.35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6"/>
      <c r="L801" s="57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 x14ac:dyDescent="0.35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6"/>
      <c r="L802" s="5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 x14ac:dyDescent="0.35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6"/>
      <c r="L803" s="5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 x14ac:dyDescent="0.35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6"/>
      <c r="L804" s="5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 x14ac:dyDescent="0.35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6"/>
      <c r="L805" s="5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 x14ac:dyDescent="0.35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6"/>
      <c r="L806" s="5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 x14ac:dyDescent="0.35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6"/>
      <c r="L807" s="5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 x14ac:dyDescent="0.35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6"/>
      <c r="L808" s="5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 x14ac:dyDescent="0.35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6"/>
      <c r="L809" s="5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 x14ac:dyDescent="0.35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6"/>
      <c r="L810" s="5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 x14ac:dyDescent="0.35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6"/>
      <c r="L811" s="5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 x14ac:dyDescent="0.35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6"/>
      <c r="L812" s="5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 x14ac:dyDescent="0.35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6"/>
      <c r="L813" s="5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 x14ac:dyDescent="0.35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6"/>
      <c r="L814" s="5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 x14ac:dyDescent="0.35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6"/>
      <c r="L815" s="5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 x14ac:dyDescent="0.35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6"/>
      <c r="L816" s="5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 x14ac:dyDescent="0.35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6"/>
      <c r="L817" s="5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 x14ac:dyDescent="0.35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6"/>
      <c r="L818" s="5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 x14ac:dyDescent="0.35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6"/>
      <c r="L819" s="5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 x14ac:dyDescent="0.35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6"/>
      <c r="L820" s="5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 x14ac:dyDescent="0.35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6"/>
      <c r="L821" s="57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 x14ac:dyDescent="0.35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6"/>
      <c r="L822" s="57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 x14ac:dyDescent="0.35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6"/>
      <c r="L823" s="57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 x14ac:dyDescent="0.35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6"/>
      <c r="L824" s="57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 x14ac:dyDescent="0.35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6"/>
      <c r="L825" s="57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 x14ac:dyDescent="0.35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6"/>
      <c r="L826" s="57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 x14ac:dyDescent="0.35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6"/>
      <c r="L827" s="57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 x14ac:dyDescent="0.35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6"/>
      <c r="L828" s="57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 x14ac:dyDescent="0.35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6"/>
      <c r="L829" s="57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 x14ac:dyDescent="0.35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6"/>
      <c r="L830" s="57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 x14ac:dyDescent="0.35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6"/>
      <c r="L831" s="57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 x14ac:dyDescent="0.35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6"/>
      <c r="L832" s="57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 x14ac:dyDescent="0.35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6"/>
      <c r="L833" s="57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 x14ac:dyDescent="0.35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6"/>
      <c r="L834" s="57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 x14ac:dyDescent="0.35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6"/>
      <c r="L835" s="57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 x14ac:dyDescent="0.35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6"/>
      <c r="L836" s="57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 x14ac:dyDescent="0.35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6"/>
      <c r="L837" s="57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 x14ac:dyDescent="0.35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6"/>
      <c r="L838" s="57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 x14ac:dyDescent="0.35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6"/>
      <c r="L839" s="57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 x14ac:dyDescent="0.35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6"/>
      <c r="L840" s="57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 x14ac:dyDescent="0.35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6"/>
      <c r="L841" s="57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 x14ac:dyDescent="0.35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6"/>
      <c r="L842" s="57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 x14ac:dyDescent="0.35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6"/>
      <c r="L843" s="57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 x14ac:dyDescent="0.35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6"/>
      <c r="L844" s="57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 x14ac:dyDescent="0.35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6"/>
      <c r="L845" s="57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 x14ac:dyDescent="0.35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6"/>
      <c r="L846" s="57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 x14ac:dyDescent="0.35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6"/>
      <c r="L847" s="57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 x14ac:dyDescent="0.35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6"/>
      <c r="L848" s="5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 x14ac:dyDescent="0.35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6"/>
      <c r="L849" s="5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 x14ac:dyDescent="0.35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6"/>
      <c r="L850" s="5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 x14ac:dyDescent="0.35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6"/>
      <c r="L851" s="5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 x14ac:dyDescent="0.35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6"/>
      <c r="L852" s="5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 x14ac:dyDescent="0.35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6"/>
      <c r="L853" s="5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 x14ac:dyDescent="0.35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6"/>
      <c r="L854" s="5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 x14ac:dyDescent="0.35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6"/>
      <c r="L855" s="5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 x14ac:dyDescent="0.35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6"/>
      <c r="L856" s="5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 x14ac:dyDescent="0.35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6"/>
      <c r="L857" s="5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 x14ac:dyDescent="0.35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6"/>
      <c r="L858" s="5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 x14ac:dyDescent="0.35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6"/>
      <c r="L859" s="5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 x14ac:dyDescent="0.35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6"/>
      <c r="L860" s="5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 x14ac:dyDescent="0.35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6"/>
      <c r="L861" s="5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 x14ac:dyDescent="0.35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6"/>
      <c r="L862" s="5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 x14ac:dyDescent="0.35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6"/>
      <c r="L863" s="5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 x14ac:dyDescent="0.35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6"/>
      <c r="L864" s="5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 x14ac:dyDescent="0.35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6"/>
      <c r="L865" s="5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 x14ac:dyDescent="0.35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6"/>
      <c r="L866" s="5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 x14ac:dyDescent="0.35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6"/>
      <c r="L867" s="5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 x14ac:dyDescent="0.35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6"/>
      <c r="L868" s="5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 x14ac:dyDescent="0.35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6"/>
      <c r="L869" s="5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 x14ac:dyDescent="0.35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6"/>
      <c r="L870" s="5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 x14ac:dyDescent="0.35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6"/>
      <c r="L871" s="5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 x14ac:dyDescent="0.35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6"/>
      <c r="L872" s="5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 x14ac:dyDescent="0.35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6"/>
      <c r="L873" s="5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 x14ac:dyDescent="0.35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6"/>
      <c r="L874" s="5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 x14ac:dyDescent="0.35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6"/>
      <c r="L875" s="5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 x14ac:dyDescent="0.35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6"/>
      <c r="L876" s="5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 x14ac:dyDescent="0.35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6"/>
      <c r="L877" s="5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 x14ac:dyDescent="0.35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6"/>
      <c r="L878" s="5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 x14ac:dyDescent="0.35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6"/>
      <c r="L879" s="5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 x14ac:dyDescent="0.35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6"/>
      <c r="L880" s="5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 x14ac:dyDescent="0.35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6"/>
      <c r="L881" s="5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 x14ac:dyDescent="0.35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6"/>
      <c r="L882" s="5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 x14ac:dyDescent="0.35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6"/>
      <c r="L883" s="5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 x14ac:dyDescent="0.35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6"/>
      <c r="L884" s="5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 x14ac:dyDescent="0.35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6"/>
      <c r="L885" s="5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 x14ac:dyDescent="0.35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6"/>
      <c r="L886" s="5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 x14ac:dyDescent="0.35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6"/>
      <c r="L887" s="5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 x14ac:dyDescent="0.35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6"/>
      <c r="L888" s="5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 x14ac:dyDescent="0.35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6"/>
      <c r="L889" s="5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 x14ac:dyDescent="0.35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6"/>
      <c r="L890" s="5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 x14ac:dyDescent="0.35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6"/>
      <c r="L891" s="5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 x14ac:dyDescent="0.35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6"/>
      <c r="L892" s="5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 x14ac:dyDescent="0.35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6"/>
      <c r="L893" s="5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 x14ac:dyDescent="0.35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6"/>
      <c r="L894" s="5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 x14ac:dyDescent="0.35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6"/>
      <c r="L895" s="5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 x14ac:dyDescent="0.35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6"/>
      <c r="L896" s="5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 x14ac:dyDescent="0.35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6"/>
      <c r="L897" s="5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 x14ac:dyDescent="0.35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6"/>
      <c r="L898" s="5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 x14ac:dyDescent="0.35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6"/>
      <c r="L899" s="5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 x14ac:dyDescent="0.35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6"/>
      <c r="L900" s="57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 x14ac:dyDescent="0.35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6"/>
      <c r="L901" s="57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 x14ac:dyDescent="0.35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6"/>
      <c r="L902" s="57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 x14ac:dyDescent="0.35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6"/>
      <c r="L903" s="57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 x14ac:dyDescent="0.35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6"/>
      <c r="L904" s="57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 x14ac:dyDescent="0.35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6"/>
      <c r="L905" s="57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 x14ac:dyDescent="0.35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6"/>
      <c r="L906" s="57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 x14ac:dyDescent="0.35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6"/>
      <c r="L907" s="57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 x14ac:dyDescent="0.35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6"/>
      <c r="L908" s="57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 x14ac:dyDescent="0.35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6"/>
      <c r="L909" s="57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 x14ac:dyDescent="0.35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6"/>
      <c r="L910" s="57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 x14ac:dyDescent="0.35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6"/>
      <c r="L911" s="57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 x14ac:dyDescent="0.35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6"/>
      <c r="L912" s="57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 x14ac:dyDescent="0.35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6"/>
      <c r="L913" s="57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 x14ac:dyDescent="0.35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6"/>
      <c r="L914" s="57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 x14ac:dyDescent="0.35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6"/>
      <c r="L915" s="57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 x14ac:dyDescent="0.35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6"/>
      <c r="L916" s="5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 x14ac:dyDescent="0.35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6"/>
      <c r="L917" s="5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 x14ac:dyDescent="0.35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6"/>
      <c r="L918" s="5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 x14ac:dyDescent="0.35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6"/>
      <c r="L919" s="5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 x14ac:dyDescent="0.35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6"/>
      <c r="L920" s="5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 x14ac:dyDescent="0.35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6"/>
      <c r="L921" s="5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 x14ac:dyDescent="0.35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6"/>
      <c r="L922" s="5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 x14ac:dyDescent="0.35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6"/>
      <c r="L923" s="5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 x14ac:dyDescent="0.35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6"/>
      <c r="L924" s="5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 x14ac:dyDescent="0.35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6"/>
      <c r="L925" s="5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 x14ac:dyDescent="0.35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6"/>
      <c r="L926" s="5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 x14ac:dyDescent="0.35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6"/>
      <c r="L927" s="5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 x14ac:dyDescent="0.35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6"/>
      <c r="L928" s="5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 x14ac:dyDescent="0.35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6"/>
      <c r="L929" s="5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 x14ac:dyDescent="0.35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6"/>
      <c r="L930" s="5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 x14ac:dyDescent="0.35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6"/>
      <c r="L931" s="5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 x14ac:dyDescent="0.35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6"/>
      <c r="L932" s="5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 x14ac:dyDescent="0.35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6"/>
      <c r="L933" s="57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 x14ac:dyDescent="0.35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6"/>
      <c r="L934" s="57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 x14ac:dyDescent="0.35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6"/>
      <c r="L935" s="57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 x14ac:dyDescent="0.35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6"/>
      <c r="L936" s="57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 x14ac:dyDescent="0.35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6"/>
      <c r="L937" s="57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 x14ac:dyDescent="0.35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6"/>
      <c r="L938" s="57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 x14ac:dyDescent="0.35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6"/>
      <c r="L939" s="57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 x14ac:dyDescent="0.35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6"/>
      <c r="L940" s="57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 x14ac:dyDescent="0.35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6"/>
      <c r="L941" s="57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 x14ac:dyDescent="0.35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6"/>
      <c r="L942" s="57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 x14ac:dyDescent="0.35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6"/>
      <c r="L943" s="57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 x14ac:dyDescent="0.35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6"/>
      <c r="L944" s="57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 x14ac:dyDescent="0.35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6"/>
      <c r="L945" s="57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 x14ac:dyDescent="0.35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6"/>
      <c r="L946" s="57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 x14ac:dyDescent="0.35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6"/>
      <c r="L947" s="57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 x14ac:dyDescent="0.35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6"/>
      <c r="L948" s="57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 x14ac:dyDescent="0.35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6"/>
      <c r="L949" s="57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 x14ac:dyDescent="0.35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6"/>
      <c r="L950" s="57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 x14ac:dyDescent="0.35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6"/>
      <c r="L951" s="57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 x14ac:dyDescent="0.35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6"/>
      <c r="L952" s="5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 x14ac:dyDescent="0.35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6"/>
      <c r="L953" s="5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 x14ac:dyDescent="0.35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6"/>
      <c r="L954" s="5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 x14ac:dyDescent="0.35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6"/>
      <c r="L955" s="5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 x14ac:dyDescent="0.35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6"/>
      <c r="L956" s="5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 x14ac:dyDescent="0.35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6"/>
      <c r="L957" s="57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 x14ac:dyDescent="0.35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6"/>
      <c r="L958" s="57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 x14ac:dyDescent="0.35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6"/>
      <c r="L959" s="57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 x14ac:dyDescent="0.35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6"/>
      <c r="L960" s="57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 x14ac:dyDescent="0.35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6"/>
      <c r="L961" s="57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 x14ac:dyDescent="0.35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6"/>
      <c r="L962" s="57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 x14ac:dyDescent="0.35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6"/>
      <c r="L963" s="57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 x14ac:dyDescent="0.35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6"/>
      <c r="L964" s="5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 x14ac:dyDescent="0.35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6"/>
      <c r="L965" s="5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 x14ac:dyDescent="0.35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6"/>
      <c r="L966" s="5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 x14ac:dyDescent="0.35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6"/>
      <c r="L967" s="5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 x14ac:dyDescent="0.35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6"/>
      <c r="L968" s="5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 x14ac:dyDescent="0.35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6"/>
      <c r="L969" s="5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 x14ac:dyDescent="0.35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6"/>
      <c r="L970" s="5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 x14ac:dyDescent="0.35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6"/>
      <c r="L971" s="5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 x14ac:dyDescent="0.35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6"/>
      <c r="L972" s="5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 x14ac:dyDescent="0.35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6"/>
      <c r="L973" s="5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 x14ac:dyDescent="0.35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6"/>
      <c r="L974" s="5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 x14ac:dyDescent="0.35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6"/>
      <c r="L975" s="5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 x14ac:dyDescent="0.35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6"/>
      <c r="L976" s="5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 x14ac:dyDescent="0.35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6"/>
      <c r="L977" s="5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 x14ac:dyDescent="0.35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6"/>
      <c r="L978" s="5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 x14ac:dyDescent="0.35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6"/>
      <c r="L979" s="5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 x14ac:dyDescent="0.35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6"/>
      <c r="L980" s="5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9">
    <mergeCell ref="A1:M1"/>
    <mergeCell ref="A2:M2"/>
    <mergeCell ref="A3:A4"/>
    <mergeCell ref="B3:B4"/>
    <mergeCell ref="C3:J3"/>
    <mergeCell ref="K3:K4"/>
    <mergeCell ref="L3:L4"/>
    <mergeCell ref="M3:M4"/>
    <mergeCell ref="G13:J13"/>
    <mergeCell ref="G14:J14"/>
    <mergeCell ref="C17:D17"/>
    <mergeCell ref="C5:M5"/>
    <mergeCell ref="C6:M6"/>
    <mergeCell ref="C8:M8"/>
    <mergeCell ref="C9:M9"/>
    <mergeCell ref="C10:M10"/>
    <mergeCell ref="G11:J11"/>
    <mergeCell ref="G12:J12"/>
    <mergeCell ref="E7:J7"/>
  </mergeCells>
  <conditionalFormatting sqref="N7">
    <cfRule type="cellIs" dxfId="3" priority="1" operator="equal">
      <formula>"Recheck"</formula>
    </cfRule>
    <cfRule type="cellIs" dxfId="2" priority="2" operator="equal">
      <formula>"Pass"</formula>
    </cfRule>
  </conditionalFormatting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998"/>
  <sheetViews>
    <sheetView tabSelected="1" zoomScaleNormal="100" workbookViewId="0">
      <selection activeCell="R21" sqref="R21"/>
    </sheetView>
  </sheetViews>
  <sheetFormatPr defaultColWidth="12.625" defaultRowHeight="15" customHeight="1" x14ac:dyDescent="0.2"/>
  <cols>
    <col min="1" max="1" width="11.625" style="118" customWidth="1"/>
    <col min="2" max="2" width="43.5" style="118" customWidth="1"/>
    <col min="3" max="14" width="5" style="118" customWidth="1"/>
    <col min="15" max="15" width="13.375" style="118" customWidth="1"/>
    <col min="16" max="16" width="12.875" style="60" customWidth="1"/>
    <col min="17" max="18" width="8" style="118" customWidth="1"/>
    <col min="19" max="19" width="12.125" style="118" bestFit="1" customWidth="1"/>
    <col min="20" max="29" width="8" style="118" customWidth="1"/>
    <col min="30" max="16384" width="12.625" style="118"/>
  </cols>
  <sheetData>
    <row r="1" spans="1:29" ht="26.25" customHeight="1" x14ac:dyDescent="0.35">
      <c r="A1" s="133" t="s">
        <v>58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8.25" customHeight="1" x14ac:dyDescent="0.35">
      <c r="A2" s="136" t="s">
        <v>60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8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6.25" customHeight="1" x14ac:dyDescent="0.35">
      <c r="A3" s="141" t="s">
        <v>0</v>
      </c>
      <c r="B3" s="143" t="s">
        <v>1</v>
      </c>
      <c r="C3" s="143" t="s">
        <v>5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 t="s">
        <v>3</v>
      </c>
      <c r="P3" s="139" t="s">
        <v>7</v>
      </c>
      <c r="Q3" s="145" t="s">
        <v>6</v>
      </c>
      <c r="R3" s="2"/>
      <c r="S3" s="52"/>
      <c r="T3" s="51"/>
      <c r="U3" s="51"/>
      <c r="V3" s="51"/>
      <c r="W3" s="2"/>
      <c r="X3" s="2"/>
      <c r="Y3" s="2"/>
      <c r="Z3" s="2"/>
      <c r="AA3" s="2"/>
      <c r="AB3" s="2"/>
      <c r="AC3" s="2"/>
    </row>
    <row r="4" spans="1:29" ht="26.25" customHeight="1" thickBot="1" x14ac:dyDescent="0.4">
      <c r="A4" s="142"/>
      <c r="B4" s="142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65">
        <v>6</v>
      </c>
      <c r="I4" s="65">
        <v>7</v>
      </c>
      <c r="J4" s="65">
        <v>8</v>
      </c>
      <c r="K4" s="65">
        <v>9</v>
      </c>
      <c r="L4" s="65">
        <v>10</v>
      </c>
      <c r="M4" s="65">
        <v>11</v>
      </c>
      <c r="N4" s="65">
        <v>12</v>
      </c>
      <c r="O4" s="142"/>
      <c r="P4" s="140"/>
      <c r="Q4" s="146"/>
      <c r="R4" s="2"/>
      <c r="S4" s="51"/>
      <c r="T4" s="51"/>
      <c r="U4" s="51"/>
      <c r="V4" s="51"/>
      <c r="W4" s="2"/>
      <c r="X4" s="2"/>
      <c r="Y4" s="2"/>
      <c r="Z4" s="2"/>
      <c r="AA4" s="2"/>
      <c r="AB4" s="2"/>
      <c r="AC4" s="2"/>
    </row>
    <row r="5" spans="1:29" ht="26.25" customHeight="1" x14ac:dyDescent="0.35">
      <c r="A5" s="92">
        <v>1</v>
      </c>
      <c r="B5" s="93" t="s">
        <v>9</v>
      </c>
      <c r="C5" s="55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55">
        <v>1</v>
      </c>
      <c r="J5" s="12">
        <v>1</v>
      </c>
      <c r="K5" s="127"/>
      <c r="L5" s="127"/>
      <c r="M5" s="127"/>
      <c r="N5" s="128"/>
      <c r="O5" s="13">
        <f>SUM(C5:J5)</f>
        <v>8</v>
      </c>
      <c r="P5" s="105"/>
      <c r="Q5" s="64">
        <f>IF(P5=8,(P5/P5)*5,(O5/(8-P5)*5))</f>
        <v>5</v>
      </c>
      <c r="R5" s="2" t="str">
        <f>IF(O5+P5=8,"Pass","Recheck")</f>
        <v>Pass</v>
      </c>
      <c r="S5" s="51"/>
      <c r="T5" s="51"/>
      <c r="U5" s="51"/>
      <c r="V5" s="51"/>
      <c r="W5" s="2"/>
      <c r="X5" s="2"/>
      <c r="Y5" s="2"/>
      <c r="Z5" s="2"/>
      <c r="AA5" s="2"/>
      <c r="AB5" s="2"/>
      <c r="AC5" s="2"/>
    </row>
    <row r="6" spans="1:29" ht="26.25" customHeight="1" x14ac:dyDescent="0.35">
      <c r="A6" s="94">
        <v>2</v>
      </c>
      <c r="B6" s="95" t="s">
        <v>12</v>
      </c>
      <c r="C6" s="14">
        <v>0.5</v>
      </c>
      <c r="D6" s="14">
        <v>1</v>
      </c>
      <c r="E6" s="14">
        <v>1</v>
      </c>
      <c r="F6" s="124"/>
      <c r="G6" s="125"/>
      <c r="H6" s="125"/>
      <c r="I6" s="131"/>
      <c r="J6" s="131"/>
      <c r="K6" s="131"/>
      <c r="L6" s="125"/>
      <c r="M6" s="125"/>
      <c r="N6" s="126"/>
      <c r="O6" s="13">
        <f>SUM(C6:E6)</f>
        <v>2.5</v>
      </c>
      <c r="P6" s="56"/>
      <c r="Q6" s="64">
        <f>IF(P6=3,(P6/P6)*5,(O6/(3-P6)*5))</f>
        <v>4.166666666666667</v>
      </c>
      <c r="R6" s="2" t="str">
        <f>IF(O6+P6=3,"Pass","Recheck")</f>
        <v>Recheck</v>
      </c>
      <c r="S6" s="51"/>
      <c r="T6" s="51"/>
      <c r="U6" s="51"/>
      <c r="V6" s="51"/>
      <c r="W6" s="2"/>
      <c r="X6" s="2"/>
      <c r="Y6" s="2"/>
      <c r="Z6" s="2"/>
      <c r="AA6" s="2"/>
      <c r="AB6" s="2"/>
      <c r="AC6" s="2"/>
    </row>
    <row r="7" spans="1:29" ht="26.25" customHeight="1" x14ac:dyDescent="0.35">
      <c r="A7" s="94">
        <v>3</v>
      </c>
      <c r="B7" s="95" t="s">
        <v>15</v>
      </c>
      <c r="C7" s="14">
        <v>1</v>
      </c>
      <c r="D7" s="14">
        <v>1</v>
      </c>
      <c r="E7" s="15">
        <v>0.5</v>
      </c>
      <c r="F7" s="34">
        <v>1</v>
      </c>
      <c r="G7" s="34">
        <v>1</v>
      </c>
      <c r="H7" s="78">
        <v>1</v>
      </c>
      <c r="I7" s="111">
        <v>1</v>
      </c>
      <c r="J7" s="111">
        <v>1</v>
      </c>
      <c r="K7" s="111">
        <v>1</v>
      </c>
      <c r="L7" s="121"/>
      <c r="M7" s="122"/>
      <c r="N7" s="123"/>
      <c r="O7" s="13">
        <f>SUM(C7:K7)</f>
        <v>8.5</v>
      </c>
      <c r="P7" s="56"/>
      <c r="Q7" s="64">
        <f>IF(P7=9,(P7/P7)*5,(O7/(9-P7)*5))</f>
        <v>4.7222222222222223</v>
      </c>
      <c r="R7" s="2" t="str">
        <f>IF(O7+P7=9,"Pass","Recheck")</f>
        <v>Recheck</v>
      </c>
      <c r="S7" s="51"/>
      <c r="T7" s="51"/>
      <c r="U7" s="51"/>
      <c r="V7" s="51"/>
      <c r="W7" s="2"/>
      <c r="X7" s="2"/>
      <c r="Y7" s="2"/>
      <c r="Z7" s="2"/>
      <c r="AA7" s="2"/>
      <c r="AB7" s="2"/>
      <c r="AC7" s="2"/>
    </row>
    <row r="8" spans="1:29" ht="26.25" customHeight="1" x14ac:dyDescent="0.35">
      <c r="A8" s="94">
        <v>4</v>
      </c>
      <c r="B8" s="95" t="s">
        <v>18</v>
      </c>
      <c r="C8" s="14">
        <v>1</v>
      </c>
      <c r="D8" s="14">
        <v>1</v>
      </c>
      <c r="E8" s="14">
        <v>1</v>
      </c>
      <c r="F8" s="34">
        <v>1</v>
      </c>
      <c r="G8" s="34">
        <v>1</v>
      </c>
      <c r="H8" s="34">
        <v>1</v>
      </c>
      <c r="I8" s="12">
        <v>1</v>
      </c>
      <c r="J8" s="111">
        <v>1</v>
      </c>
      <c r="K8" s="132"/>
      <c r="L8" s="127"/>
      <c r="M8" s="127"/>
      <c r="N8" s="128"/>
      <c r="O8" s="13">
        <f>SUM(C8:J8)</f>
        <v>8</v>
      </c>
      <c r="P8" s="56"/>
      <c r="Q8" s="64">
        <f>IF(P8=8,(P8/P8)*5,(O8/(8-P8)*5))</f>
        <v>5</v>
      </c>
      <c r="R8" s="2" t="str">
        <f>IF(O8+P8=8,"Pass","Recheck")</f>
        <v>Pass</v>
      </c>
      <c r="S8" s="51"/>
      <c r="T8" s="51"/>
      <c r="U8" s="51"/>
      <c r="V8" s="51"/>
      <c r="W8" s="2"/>
      <c r="X8" s="2"/>
      <c r="Y8" s="2"/>
      <c r="Z8" s="2"/>
      <c r="AA8" s="2"/>
      <c r="AB8" s="2"/>
      <c r="AC8" s="2"/>
    </row>
    <row r="9" spans="1:29" ht="26.25" customHeight="1" x14ac:dyDescent="0.35">
      <c r="A9" s="94">
        <v>5</v>
      </c>
      <c r="B9" s="95" t="s">
        <v>19</v>
      </c>
      <c r="C9" s="14">
        <v>1</v>
      </c>
      <c r="D9" s="14">
        <v>1</v>
      </c>
      <c r="E9" s="14">
        <v>1</v>
      </c>
      <c r="F9" s="129"/>
      <c r="G9" s="122"/>
      <c r="H9" s="122"/>
      <c r="I9" s="122"/>
      <c r="J9" s="130"/>
      <c r="K9" s="122"/>
      <c r="L9" s="122"/>
      <c r="M9" s="122"/>
      <c r="N9" s="123"/>
      <c r="O9" s="13">
        <f>SUM(C9:E9)</f>
        <v>3</v>
      </c>
      <c r="P9" s="56"/>
      <c r="Q9" s="64">
        <f>IF(P9=3,(P9/P9)*5,(O9/(3-P9)*5))</f>
        <v>5</v>
      </c>
      <c r="R9" s="2" t="str">
        <f>IF(O9+P9=3,"Pass","Recheck")</f>
        <v>Pass</v>
      </c>
      <c r="S9" s="51"/>
      <c r="T9" s="51"/>
      <c r="U9" s="51"/>
      <c r="V9" s="51"/>
      <c r="W9" s="2"/>
      <c r="X9" s="2"/>
      <c r="Y9" s="2"/>
      <c r="Z9" s="2"/>
      <c r="AA9" s="2"/>
      <c r="AB9" s="2"/>
      <c r="AC9" s="2"/>
    </row>
    <row r="10" spans="1:29" ht="26.25" customHeight="1" x14ac:dyDescent="0.35">
      <c r="A10" s="94">
        <v>6</v>
      </c>
      <c r="B10" s="95" t="s">
        <v>13</v>
      </c>
      <c r="C10" s="14">
        <v>1</v>
      </c>
      <c r="D10" s="14">
        <v>1</v>
      </c>
      <c r="E10" s="14">
        <v>1</v>
      </c>
      <c r="F10" s="34">
        <v>1</v>
      </c>
      <c r="G10" s="34">
        <v>1</v>
      </c>
      <c r="H10" s="34">
        <v>1</v>
      </c>
      <c r="I10" s="112">
        <v>1</v>
      </c>
      <c r="J10" s="111">
        <v>1</v>
      </c>
      <c r="K10" s="121"/>
      <c r="L10" s="122"/>
      <c r="M10" s="122"/>
      <c r="N10" s="123"/>
      <c r="O10" s="13">
        <f>SUM(C10:J10)</f>
        <v>8</v>
      </c>
      <c r="P10" s="56"/>
      <c r="Q10" s="64">
        <f>IF(P10=8,(P10/P10)*5,(O10/(8-P10)*5))</f>
        <v>5</v>
      </c>
      <c r="R10" s="2" t="str">
        <f>IF(O10+P10=8,"Pass","Recheck")</f>
        <v>Pass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6.25" customHeight="1" x14ac:dyDescent="0.35">
      <c r="A11" s="94">
        <v>7</v>
      </c>
      <c r="B11" s="96" t="s">
        <v>21</v>
      </c>
      <c r="C11" s="14">
        <v>1</v>
      </c>
      <c r="D11" s="14" t="s">
        <v>59</v>
      </c>
      <c r="E11" s="14">
        <v>1</v>
      </c>
      <c r="F11" s="34">
        <v>1</v>
      </c>
      <c r="G11" s="34" t="s">
        <v>59</v>
      </c>
      <c r="H11" s="34">
        <v>1</v>
      </c>
      <c r="I11" s="34">
        <v>1</v>
      </c>
      <c r="J11" s="55">
        <v>1</v>
      </c>
      <c r="K11" s="34">
        <v>1</v>
      </c>
      <c r="L11" s="34">
        <v>1</v>
      </c>
      <c r="M11" s="34">
        <v>1</v>
      </c>
      <c r="N11" s="34">
        <v>1</v>
      </c>
      <c r="O11" s="13">
        <f>SUM(C11:N11)</f>
        <v>10</v>
      </c>
      <c r="P11" s="56">
        <v>2</v>
      </c>
      <c r="Q11" s="64">
        <f>IF(P11=12,(P11/P11)*5,(O11/(12-P11)*5))</f>
        <v>5</v>
      </c>
      <c r="R11" s="2" t="str">
        <f>IF(O11+P11=12,"Pass","Recheck")</f>
        <v>Pass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6.25" customHeight="1" x14ac:dyDescent="0.35">
      <c r="A12" s="94">
        <v>8</v>
      </c>
      <c r="B12" s="95" t="s">
        <v>24</v>
      </c>
      <c r="C12" s="14" t="s">
        <v>59</v>
      </c>
      <c r="D12" s="14" t="s">
        <v>59</v>
      </c>
      <c r="E12" s="14" t="s">
        <v>59</v>
      </c>
      <c r="F12" s="34" t="s">
        <v>59</v>
      </c>
      <c r="G12" s="34" t="s">
        <v>59</v>
      </c>
      <c r="H12" s="34" t="s">
        <v>59</v>
      </c>
      <c r="I12" s="34" t="s">
        <v>59</v>
      </c>
      <c r="J12" s="34" t="s">
        <v>59</v>
      </c>
      <c r="K12" s="34" t="s">
        <v>59</v>
      </c>
      <c r="L12" s="163"/>
      <c r="M12" s="164"/>
      <c r="N12" s="165"/>
      <c r="O12" s="120">
        <v>0</v>
      </c>
      <c r="P12" s="56">
        <v>9</v>
      </c>
      <c r="Q12" s="64">
        <v>5</v>
      </c>
      <c r="R12" s="2" t="str">
        <f>IF(O12+P12=9,"Pass","Recheck")</f>
        <v>Pass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6.25" customHeight="1" x14ac:dyDescent="0.35">
      <c r="A13" s="94">
        <v>9</v>
      </c>
      <c r="B13" s="95" t="s">
        <v>25</v>
      </c>
      <c r="C13" s="14">
        <v>1</v>
      </c>
      <c r="D13" s="14">
        <v>1</v>
      </c>
      <c r="E13" s="14">
        <v>1</v>
      </c>
      <c r="F13" s="129"/>
      <c r="G13" s="122"/>
      <c r="H13" s="122"/>
      <c r="I13" s="122"/>
      <c r="J13" s="122"/>
      <c r="K13" s="122"/>
      <c r="L13" s="122"/>
      <c r="M13" s="122"/>
      <c r="N13" s="123"/>
      <c r="O13" s="13">
        <f>SUM(C13:E13)</f>
        <v>3</v>
      </c>
      <c r="P13" s="56"/>
      <c r="Q13" s="64">
        <f>IF(P13=3,(P13/P13)*5,(O13/(3-P13)*5))</f>
        <v>5</v>
      </c>
      <c r="R13" s="2" t="str">
        <f>IF(O13+P13=3,"Pass","Recheck")</f>
        <v>Pass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6.25" customHeight="1" x14ac:dyDescent="0.35">
      <c r="A14" s="94">
        <v>10</v>
      </c>
      <c r="B14" s="95" t="s">
        <v>26</v>
      </c>
      <c r="C14" s="14">
        <v>1</v>
      </c>
      <c r="D14" s="14">
        <v>1</v>
      </c>
      <c r="E14" s="129"/>
      <c r="F14" s="122"/>
      <c r="G14" s="122"/>
      <c r="H14" s="122"/>
      <c r="I14" s="122"/>
      <c r="J14" s="122"/>
      <c r="K14" s="122"/>
      <c r="L14" s="122"/>
      <c r="M14" s="122"/>
      <c r="N14" s="123"/>
      <c r="O14" s="13">
        <f>SUM(C14:D14)</f>
        <v>2</v>
      </c>
      <c r="P14" s="56"/>
      <c r="Q14" s="64">
        <f>IF(P14=2,(P14/P14)*5,(O14/(2-P14)*5))</f>
        <v>5</v>
      </c>
      <c r="R14" s="2" t="str">
        <f>IF(O14+P14=2,"Pass","Recheck")</f>
        <v>Pass</v>
      </c>
      <c r="S14" s="2"/>
      <c r="T14" s="2"/>
      <c r="U14" s="2"/>
      <c r="V14" s="119"/>
      <c r="W14" s="2"/>
      <c r="X14" s="2"/>
      <c r="Y14" s="2"/>
      <c r="Z14" s="2"/>
      <c r="AA14" s="2"/>
      <c r="AB14" s="2"/>
      <c r="AC14" s="2"/>
    </row>
    <row r="15" spans="1:29" ht="26.25" customHeight="1" x14ac:dyDescent="0.35">
      <c r="A15" s="94">
        <v>11</v>
      </c>
      <c r="B15" s="95" t="s">
        <v>27</v>
      </c>
      <c r="C15" s="14">
        <v>1</v>
      </c>
      <c r="D15" s="14">
        <v>1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24"/>
      <c r="M15" s="125"/>
      <c r="N15" s="126"/>
      <c r="O15" s="13">
        <f>SUM(C15:K15)</f>
        <v>9</v>
      </c>
      <c r="P15" s="56"/>
      <c r="Q15" s="64">
        <f>IF(P15=9,(P15/P15)*5,(O15/(9-P15)*5))</f>
        <v>5</v>
      </c>
      <c r="R15" s="2" t="str">
        <f>IF(O15+P15=9,"Pass","Recheck")</f>
        <v>Pass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6.25" customHeight="1" x14ac:dyDescent="0.35">
      <c r="A16" s="94">
        <v>12</v>
      </c>
      <c r="B16" s="95" t="s">
        <v>28</v>
      </c>
      <c r="C16" s="14">
        <v>1</v>
      </c>
      <c r="D16" s="14">
        <v>1</v>
      </c>
      <c r="E16" s="14">
        <v>1</v>
      </c>
      <c r="F16" s="34">
        <v>1</v>
      </c>
      <c r="G16" s="34">
        <v>1</v>
      </c>
      <c r="H16" s="34">
        <v>1</v>
      </c>
      <c r="I16" s="124"/>
      <c r="J16" s="125"/>
      <c r="K16" s="125"/>
      <c r="L16" s="125"/>
      <c r="M16" s="125"/>
      <c r="N16" s="126"/>
      <c r="O16" s="13">
        <v>6</v>
      </c>
      <c r="P16" s="56"/>
      <c r="Q16" s="64">
        <f>IF(P16=6,(P16/P16)*5,(O16/(6-P16)*5))</f>
        <v>5</v>
      </c>
      <c r="R16" s="2" t="str">
        <f>IF(O16+P16=6,"Pass","Recheck")</f>
        <v>Pass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6.25" customHeight="1" x14ac:dyDescent="0.35">
      <c r="A17" s="94">
        <v>13</v>
      </c>
      <c r="B17" s="96" t="s">
        <v>29</v>
      </c>
      <c r="C17" s="14">
        <v>1</v>
      </c>
      <c r="D17" s="14">
        <v>1</v>
      </c>
      <c r="E17" s="124"/>
      <c r="F17" s="125"/>
      <c r="G17" s="125"/>
      <c r="H17" s="125"/>
      <c r="I17" s="125"/>
      <c r="J17" s="125"/>
      <c r="K17" s="125"/>
      <c r="L17" s="125"/>
      <c r="M17" s="125"/>
      <c r="N17" s="126"/>
      <c r="O17" s="13">
        <f>SUM(C17:F17)</f>
        <v>2</v>
      </c>
      <c r="P17" s="56"/>
      <c r="Q17" s="64">
        <f>IF(P17=2,(P17/P17)*5,(O17/(2-P17)*5))</f>
        <v>5</v>
      </c>
      <c r="R17" s="2" t="str">
        <f>IF(O17+P17=2,"Pass","Recheck")</f>
        <v>Pass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6.25" customHeight="1" x14ac:dyDescent="0.35">
      <c r="A18" s="94">
        <v>14</v>
      </c>
      <c r="B18" s="95" t="s">
        <v>30</v>
      </c>
      <c r="C18" s="14">
        <v>1</v>
      </c>
      <c r="D18" s="14">
        <v>1</v>
      </c>
      <c r="E18" s="14">
        <v>1</v>
      </c>
      <c r="F18" s="169"/>
      <c r="G18" s="170"/>
      <c r="H18" s="170"/>
      <c r="I18" s="170"/>
      <c r="J18" s="170"/>
      <c r="K18" s="170"/>
      <c r="L18" s="170"/>
      <c r="M18" s="170"/>
      <c r="N18" s="171"/>
      <c r="O18" s="13">
        <f>SUM(C18:E18)</f>
        <v>3</v>
      </c>
      <c r="P18" s="56"/>
      <c r="Q18" s="64">
        <f>IF(P18=3,(P18/P18)*5,(O18/(3-P18)*5))</f>
        <v>5</v>
      </c>
      <c r="R18" s="2" t="str">
        <f>IF(O18+P18=3,"Pass","Recheck")</f>
        <v>Pass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6.25" customHeight="1" x14ac:dyDescent="0.35">
      <c r="A19" s="94">
        <v>15</v>
      </c>
      <c r="B19" s="95" t="s">
        <v>31</v>
      </c>
      <c r="C19" s="14" t="s">
        <v>59</v>
      </c>
      <c r="D19" s="14" t="s">
        <v>59</v>
      </c>
      <c r="E19" s="14" t="s">
        <v>59</v>
      </c>
      <c r="F19" s="169"/>
      <c r="G19" s="170"/>
      <c r="H19" s="170"/>
      <c r="I19" s="170"/>
      <c r="J19" s="170"/>
      <c r="K19" s="170"/>
      <c r="L19" s="170"/>
      <c r="M19" s="170"/>
      <c r="N19" s="171"/>
      <c r="O19" s="13">
        <f>SUM(C19:E19)</f>
        <v>0</v>
      </c>
      <c r="P19" s="56">
        <v>3</v>
      </c>
      <c r="Q19" s="64">
        <f>IF(P19=3,(P19/P19)*5,(O19/(3-P19)*5))</f>
        <v>5</v>
      </c>
      <c r="R19" s="2" t="str">
        <f>IF(O19+P19=3,"Pass","Recheck")</f>
        <v>Pass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6.25" customHeight="1" x14ac:dyDescent="0.35">
      <c r="A20" s="94">
        <v>16</v>
      </c>
      <c r="B20" s="95" t="s">
        <v>17</v>
      </c>
      <c r="C20" s="14">
        <v>1</v>
      </c>
      <c r="D20" s="14">
        <v>1</v>
      </c>
      <c r="E20" s="14">
        <v>1</v>
      </c>
      <c r="F20" s="124"/>
      <c r="G20" s="125"/>
      <c r="H20" s="125"/>
      <c r="I20" s="125"/>
      <c r="J20" s="125"/>
      <c r="K20" s="125"/>
      <c r="L20" s="125"/>
      <c r="M20" s="125"/>
      <c r="N20" s="126"/>
      <c r="O20" s="13">
        <f>SUM(C20:F20)</f>
        <v>3</v>
      </c>
      <c r="P20" s="56"/>
      <c r="Q20" s="64">
        <f>IF(P20=3,(P20/P20)*5,(O20/(3-P20)*5))</f>
        <v>5</v>
      </c>
      <c r="R20" s="2" t="str">
        <f>IF(O20+P20=3,"Pass","Recheck")</f>
        <v>Pass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6.25" customHeight="1" thickBot="1" x14ac:dyDescent="0.4">
      <c r="A21" s="94">
        <v>17</v>
      </c>
      <c r="B21" s="95" t="s">
        <v>47</v>
      </c>
      <c r="C21" s="14">
        <v>1</v>
      </c>
      <c r="D21" s="14">
        <v>1</v>
      </c>
      <c r="E21" s="14">
        <v>1</v>
      </c>
      <c r="F21" s="14">
        <v>0.5</v>
      </c>
      <c r="G21" s="176"/>
      <c r="H21" s="176"/>
      <c r="I21" s="176"/>
      <c r="J21" s="176"/>
      <c r="K21" s="176"/>
      <c r="L21" s="176"/>
      <c r="M21" s="176"/>
      <c r="N21" s="177"/>
      <c r="O21" s="13">
        <f>SUM(C21:J21)</f>
        <v>3.5</v>
      </c>
      <c r="P21" s="56"/>
      <c r="Q21" s="64">
        <f>IF(P21=4,(P21/P21)*5,(O21/(4-P21)*5))</f>
        <v>4.375</v>
      </c>
      <c r="R21" s="2" t="str">
        <f>IF(O21+P21=4,"Pass","Recheck")</f>
        <v>Recheck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6.25" customHeight="1" thickBot="1" x14ac:dyDescent="0.4">
      <c r="A22" s="35"/>
      <c r="B22" s="36"/>
      <c r="C22" s="22"/>
      <c r="D22" s="22"/>
      <c r="E22" s="22"/>
      <c r="F22" s="22"/>
      <c r="G22" s="22"/>
      <c r="H22" s="175" t="s">
        <v>32</v>
      </c>
      <c r="I22" s="173"/>
      <c r="J22" s="173"/>
      <c r="K22" s="173"/>
      <c r="L22" s="173"/>
      <c r="M22" s="173"/>
      <c r="N22" s="174"/>
      <c r="O22" s="37">
        <f>SUM(Q5:Q21)</f>
        <v>83.263888888888886</v>
      </c>
      <c r="P22" s="57"/>
      <c r="Q22" s="38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6.25" customHeight="1" thickBot="1" x14ac:dyDescent="0.4">
      <c r="A23" s="35"/>
      <c r="B23" s="23"/>
      <c r="D23" s="40"/>
      <c r="E23" s="2"/>
      <c r="F23" s="2"/>
      <c r="G23" s="2"/>
      <c r="H23" s="172" t="s">
        <v>22</v>
      </c>
      <c r="I23" s="173"/>
      <c r="J23" s="173"/>
      <c r="K23" s="173"/>
      <c r="L23" s="173"/>
      <c r="M23" s="173"/>
      <c r="N23" s="174"/>
      <c r="O23" s="62">
        <v>17</v>
      </c>
      <c r="P23" s="57"/>
      <c r="Q23" s="38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6.25" customHeight="1" thickTop="1" thickBot="1" x14ac:dyDescent="0.4">
      <c r="A24" s="35"/>
      <c r="B24" s="2"/>
      <c r="C24" s="2"/>
      <c r="D24" s="39"/>
      <c r="E24" s="2"/>
      <c r="F24" s="2"/>
      <c r="G24" s="2"/>
      <c r="H24" s="175" t="s">
        <v>33</v>
      </c>
      <c r="I24" s="173"/>
      <c r="J24" s="173"/>
      <c r="K24" s="173"/>
      <c r="L24" s="173"/>
      <c r="M24" s="173"/>
      <c r="N24" s="174"/>
      <c r="O24" s="67">
        <f>(O22/O23)</f>
        <v>4.897875816993464</v>
      </c>
      <c r="P24" s="58"/>
      <c r="Q24" s="27"/>
      <c r="R24" s="2"/>
      <c r="S24" s="27"/>
      <c r="T24" s="27"/>
      <c r="U24" s="27"/>
      <c r="V24" s="27"/>
      <c r="W24" s="2"/>
      <c r="X24" s="2"/>
      <c r="Y24" s="2"/>
      <c r="Z24" s="2"/>
      <c r="AA24" s="2"/>
      <c r="AB24" s="2"/>
      <c r="AC24" s="2"/>
    </row>
    <row r="25" spans="1:29" ht="24.75" thickTop="1" thickBot="1" x14ac:dyDescent="0.4">
      <c r="A25" s="41"/>
      <c r="B25" s="42"/>
      <c r="C25" s="42"/>
      <c r="D25" s="42"/>
      <c r="E25" s="42"/>
      <c r="F25" s="42"/>
      <c r="G25" s="42"/>
      <c r="H25" s="172" t="s">
        <v>34</v>
      </c>
      <c r="I25" s="173"/>
      <c r="J25" s="173"/>
      <c r="K25" s="173"/>
      <c r="L25" s="173"/>
      <c r="M25" s="173"/>
      <c r="N25" s="174"/>
      <c r="O25" s="66" t="str">
        <f>IF(O24=5,"ดีเยี่ยม",IF(O24&gt;=4,"ดีมาก",IF(O24&gt;=3,"ดี",IF(O24&gt;=2,"พอใช้",IF(O24&gt;=1,"ต้องปรับปรุง","ไม่มีการปฏิบัติตามมาตรฐาน")))))</f>
        <v>ดีมาก</v>
      </c>
      <c r="P25" s="59"/>
      <c r="Q25" s="2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6.25" customHeight="1" x14ac:dyDescent="0.35">
      <c r="A26" s="4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6"/>
      <c r="P26" s="59"/>
      <c r="Q26" s="27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6.25" customHeight="1" x14ac:dyDescent="0.35">
      <c r="A27" s="32"/>
      <c r="B27" s="166" t="s">
        <v>35</v>
      </c>
      <c r="C27" s="167"/>
      <c r="D27" s="167"/>
      <c r="E27" s="168"/>
      <c r="F27" s="2"/>
      <c r="G27" s="2"/>
      <c r="H27" s="2"/>
      <c r="I27" s="2"/>
      <c r="J27" s="2"/>
      <c r="K27" s="44"/>
      <c r="L27" s="44"/>
      <c r="M27" s="44"/>
      <c r="N27" s="44"/>
      <c r="O27" s="26"/>
      <c r="P27" s="59"/>
      <c r="Q27" s="27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6.25" customHeight="1" x14ac:dyDescent="0.4">
      <c r="A28" s="32"/>
      <c r="B28" s="155" t="s">
        <v>36</v>
      </c>
      <c r="C28" s="148"/>
      <c r="D28" s="161">
        <f>O24</f>
        <v>4.897875816993464</v>
      </c>
      <c r="E28" s="162"/>
      <c r="F28" s="2"/>
      <c r="G28" s="2"/>
      <c r="H28" s="2"/>
      <c r="I28" s="2"/>
      <c r="J28" s="2"/>
      <c r="K28" s="2"/>
      <c r="L28" s="2"/>
      <c r="M28" s="2"/>
      <c r="N28" s="2"/>
      <c r="O28" s="26"/>
      <c r="P28" s="59"/>
      <c r="Q28" s="27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6.25" customHeight="1" x14ac:dyDescent="0.4">
      <c r="A29" s="32"/>
      <c r="B29" s="147" t="s">
        <v>37</v>
      </c>
      <c r="C29" s="148"/>
      <c r="D29" s="149">
        <f>(70*D28)/100</f>
        <v>3.4285130718954249</v>
      </c>
      <c r="E29" s="148"/>
      <c r="F29" s="2"/>
      <c r="G29" s="2"/>
      <c r="H29" s="2"/>
      <c r="I29" s="2"/>
      <c r="J29" s="2"/>
      <c r="K29" s="2"/>
      <c r="L29" s="2"/>
      <c r="M29" s="2"/>
      <c r="N29" s="2"/>
      <c r="O29" s="26"/>
      <c r="P29" s="59"/>
      <c r="Q29" s="27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6.25" customHeight="1" x14ac:dyDescent="0.4">
      <c r="A30" s="32"/>
      <c r="B30" s="155" t="s">
        <v>38</v>
      </c>
      <c r="C30" s="148"/>
      <c r="D30" s="156">
        <f>('ห้องอาจารย์ 1'!J15+'ห้องอาจารย์ 2'!J15+'ห้องอาจารย์ 3'!J15+'ห้องอาจารย์ 4'!J15+'ห้องอาจารย์ 5'!J15+คณบดี!J15)/6</f>
        <v>5</v>
      </c>
      <c r="E30" s="148"/>
      <c r="F30" s="2"/>
      <c r="G30" s="2"/>
      <c r="H30" s="2"/>
      <c r="I30" s="2"/>
      <c r="J30" s="2"/>
      <c r="K30" s="2"/>
      <c r="L30" s="2"/>
      <c r="M30" s="2"/>
      <c r="N30" s="2"/>
      <c r="O30" s="26"/>
      <c r="P30" s="59"/>
      <c r="Q30" s="27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6.25" customHeight="1" x14ac:dyDescent="0.4">
      <c r="A31" s="32"/>
      <c r="B31" s="147" t="s">
        <v>39</v>
      </c>
      <c r="C31" s="148"/>
      <c r="D31" s="149">
        <f>D30*1.5/5</f>
        <v>1.5</v>
      </c>
      <c r="E31" s="148"/>
      <c r="F31" s="2"/>
      <c r="G31" s="2"/>
      <c r="H31" s="2"/>
      <c r="I31" s="2"/>
      <c r="J31" s="2"/>
      <c r="K31" s="2"/>
      <c r="L31" s="2"/>
      <c r="M31" s="2"/>
      <c r="N31" s="2"/>
      <c r="O31" s="26"/>
      <c r="P31" s="59"/>
      <c r="Q31" s="27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6.25" customHeight="1" thickBot="1" x14ac:dyDescent="0.4">
      <c r="A32" s="32"/>
      <c r="B32" s="157" t="s">
        <v>40</v>
      </c>
      <c r="C32" s="158"/>
      <c r="D32" s="159">
        <f>SUM(D29+D31)</f>
        <v>4.9285130718954253</v>
      </c>
      <c r="E32" s="160"/>
      <c r="F32" s="2"/>
      <c r="G32" s="2"/>
      <c r="H32" s="2"/>
      <c r="I32" s="2"/>
      <c r="J32" s="2"/>
      <c r="K32" s="2"/>
      <c r="L32" s="2"/>
      <c r="M32" s="2"/>
      <c r="N32" s="2"/>
      <c r="O32" s="26"/>
      <c r="P32" s="59"/>
      <c r="Q32" s="27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78.75" customHeight="1" thickBot="1" x14ac:dyDescent="0.45">
      <c r="A33" s="32"/>
      <c r="B33" s="151" t="s">
        <v>34</v>
      </c>
      <c r="C33" s="152"/>
      <c r="D33" s="153" t="str">
        <f>IF(D32=5,"ดีเยี่ยม",IF(D32&gt;=4,"ดีมาก",IF(D32&gt;=3,"ดี",IF(D32&gt;=2,"พอใช้",IF(D32&gt;=1,"ต้องปรับปรุง","ไม่มีการปฏิบัติตามมาตรฐาน")))))</f>
        <v>ดีมาก</v>
      </c>
      <c r="E33" s="154"/>
      <c r="F33" s="2"/>
      <c r="G33" s="2"/>
      <c r="H33" s="2"/>
      <c r="I33" s="2"/>
      <c r="J33" s="2"/>
      <c r="K33" s="2"/>
      <c r="L33" s="2"/>
      <c r="M33" s="2"/>
      <c r="N33" s="2"/>
      <c r="O33" s="26"/>
      <c r="P33" s="59"/>
      <c r="Q33" s="27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6.25" customHeight="1" x14ac:dyDescent="0.35">
      <c r="A34" s="4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6"/>
      <c r="P34" s="59"/>
      <c r="Q34" s="27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6.25" customHeight="1" x14ac:dyDescent="0.35">
      <c r="A35" s="43"/>
      <c r="B35" s="45" t="s">
        <v>41</v>
      </c>
      <c r="C35" s="150" t="s">
        <v>42</v>
      </c>
      <c r="D35" s="148"/>
      <c r="E35" s="2"/>
      <c r="F35" s="2"/>
      <c r="G35" s="2"/>
      <c r="H35" s="2"/>
      <c r="I35" s="2"/>
      <c r="J35" s="2"/>
      <c r="K35" s="2"/>
      <c r="L35" s="2"/>
      <c r="M35" s="2"/>
      <c r="N35" s="2"/>
      <c r="O35" s="26"/>
      <c r="P35" s="59"/>
      <c r="Q35" s="27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6.25" customHeight="1" x14ac:dyDescent="0.35">
      <c r="A36" s="43"/>
      <c r="B36" s="46">
        <v>1</v>
      </c>
      <c r="C36" s="47"/>
      <c r="D36" s="48"/>
      <c r="E36" s="2"/>
      <c r="F36" s="2"/>
      <c r="G36" s="2"/>
      <c r="H36" s="2"/>
      <c r="I36" s="2"/>
      <c r="J36" s="2"/>
      <c r="K36" s="2"/>
      <c r="L36" s="2"/>
      <c r="M36" s="2"/>
      <c r="N36" s="2"/>
      <c r="O36" s="26"/>
      <c r="P36" s="59"/>
      <c r="Q36" s="27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6.25" customHeight="1" x14ac:dyDescent="0.35">
      <c r="A37" s="43"/>
      <c r="B37" s="46">
        <v>2</v>
      </c>
      <c r="C37" s="47"/>
      <c r="D37" s="48"/>
      <c r="E37" s="2"/>
      <c r="F37" s="2"/>
      <c r="G37" s="2"/>
      <c r="H37" s="2"/>
      <c r="I37" s="2"/>
      <c r="J37" s="2"/>
      <c r="K37" s="2"/>
      <c r="L37" s="2"/>
      <c r="M37" s="2"/>
      <c r="N37" s="2"/>
      <c r="O37" s="26"/>
      <c r="P37" s="57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6.25" customHeight="1" x14ac:dyDescent="0.35">
      <c r="A38" s="43"/>
      <c r="B38" s="49">
        <v>3</v>
      </c>
      <c r="C38" s="47"/>
      <c r="D38" s="48"/>
      <c r="E38" s="2"/>
      <c r="F38" s="2"/>
      <c r="G38" s="2"/>
      <c r="H38" s="2"/>
      <c r="I38" s="2"/>
      <c r="J38" s="2"/>
      <c r="K38" s="2"/>
      <c r="L38" s="2"/>
      <c r="M38" s="2"/>
      <c r="N38" s="2"/>
      <c r="O38" s="26"/>
      <c r="P38" s="57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26.25" customHeight="1" x14ac:dyDescent="0.35">
      <c r="A39" s="43"/>
      <c r="B39" s="46">
        <v>4</v>
      </c>
      <c r="C39" s="50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6"/>
      <c r="P39" s="57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6.25" customHeight="1" x14ac:dyDescent="0.35">
      <c r="A40" s="4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6"/>
      <c r="P40" s="57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6.25" customHeight="1" x14ac:dyDescent="0.35">
      <c r="A41" s="4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6"/>
      <c r="P41" s="57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6.25" customHeight="1" x14ac:dyDescent="0.35">
      <c r="A42" s="4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6"/>
      <c r="P42" s="57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6.25" customHeight="1" x14ac:dyDescent="0.35">
      <c r="A43" s="4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6"/>
      <c r="P43" s="57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6.25" customHeight="1" x14ac:dyDescent="0.35">
      <c r="A44" s="4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6"/>
      <c r="P44" s="57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6.25" customHeight="1" x14ac:dyDescent="0.35">
      <c r="A45" s="4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6"/>
      <c r="P45" s="57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6.25" customHeight="1" x14ac:dyDescent="0.35">
      <c r="A46" s="4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6"/>
      <c r="P46" s="57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6.25" customHeight="1" x14ac:dyDescent="0.35">
      <c r="A47" s="4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6"/>
      <c r="P47" s="57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6.25" customHeight="1" x14ac:dyDescent="0.35">
      <c r="A48" s="4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6"/>
      <c r="P48" s="57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6.25" customHeight="1" x14ac:dyDescent="0.35">
      <c r="A49" s="4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6"/>
      <c r="P49" s="57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6.25" customHeight="1" x14ac:dyDescent="0.35">
      <c r="A50" s="4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6"/>
      <c r="P50" s="57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6.25" customHeight="1" x14ac:dyDescent="0.35">
      <c r="A51" s="4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6"/>
      <c r="P51" s="57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6.25" customHeight="1" x14ac:dyDescent="0.35">
      <c r="A52" s="4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6"/>
      <c r="P52" s="57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6.25" customHeight="1" x14ac:dyDescent="0.35">
      <c r="A53" s="4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6"/>
      <c r="P53" s="57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6.25" customHeight="1" x14ac:dyDescent="0.35">
      <c r="A54" s="4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6"/>
      <c r="P54" s="57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6.25" customHeight="1" x14ac:dyDescent="0.35">
      <c r="A55" s="4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6"/>
      <c r="P55" s="57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6.25" customHeight="1" x14ac:dyDescent="0.35">
      <c r="A56" s="4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6"/>
      <c r="P56" s="57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6.25" customHeight="1" x14ac:dyDescent="0.35">
      <c r="A57" s="4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6"/>
      <c r="P57" s="5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6.25" customHeight="1" x14ac:dyDescent="0.35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6"/>
      <c r="P58" s="5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6.25" customHeight="1" x14ac:dyDescent="0.35">
      <c r="A59" s="4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6"/>
      <c r="P59" s="5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6.25" customHeight="1" x14ac:dyDescent="0.35">
      <c r="A60" s="4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6"/>
      <c r="P60" s="57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6.25" customHeight="1" x14ac:dyDescent="0.35">
      <c r="A61" s="4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6"/>
      <c r="P61" s="57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6.25" customHeight="1" x14ac:dyDescent="0.35">
      <c r="A62" s="4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6"/>
      <c r="P62" s="57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6.25" customHeight="1" x14ac:dyDescent="0.35">
      <c r="A63" s="4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6"/>
      <c r="P63" s="57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6.25" customHeight="1" x14ac:dyDescent="0.35">
      <c r="A64" s="4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6"/>
      <c r="P64" s="5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6.25" customHeight="1" x14ac:dyDescent="0.35">
      <c r="A65" s="4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6"/>
      <c r="P65" s="57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6.25" customHeight="1" x14ac:dyDescent="0.35">
      <c r="A66" s="4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6"/>
      <c r="P66" s="5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6.25" customHeight="1" x14ac:dyDescent="0.35">
      <c r="A67" s="4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6"/>
      <c r="P67" s="57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6.25" customHeight="1" x14ac:dyDescent="0.35">
      <c r="A68" s="4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6"/>
      <c r="P68" s="57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6.25" customHeight="1" x14ac:dyDescent="0.35">
      <c r="A69" s="4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6"/>
      <c r="P69" s="57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6.25" customHeight="1" x14ac:dyDescent="0.35">
      <c r="A70" s="4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6"/>
      <c r="P70" s="57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6.25" customHeight="1" x14ac:dyDescent="0.35">
      <c r="A71" s="4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6"/>
      <c r="P71" s="57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6.25" customHeight="1" x14ac:dyDescent="0.35">
      <c r="A72" s="4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6"/>
      <c r="P72" s="57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6.25" customHeight="1" x14ac:dyDescent="0.35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6"/>
      <c r="P73" s="57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6.25" customHeight="1" x14ac:dyDescent="0.35">
      <c r="A74" s="4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6"/>
      <c r="P74" s="5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6.25" customHeight="1" x14ac:dyDescent="0.35">
      <c r="A75" s="4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6"/>
      <c r="P75" s="5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6.25" customHeight="1" x14ac:dyDescent="0.35">
      <c r="A76" s="4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6"/>
      <c r="P76" s="5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6.25" customHeight="1" x14ac:dyDescent="0.35">
      <c r="A77" s="4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6"/>
      <c r="P77" s="5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6.25" customHeight="1" x14ac:dyDescent="0.35">
      <c r="A78" s="4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6"/>
      <c r="P78" s="57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6.25" customHeight="1" x14ac:dyDescent="0.35">
      <c r="A79" s="4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6"/>
      <c r="P79" s="57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6.25" customHeight="1" x14ac:dyDescent="0.35">
      <c r="A80" s="4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6"/>
      <c r="P80" s="57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6.25" customHeight="1" x14ac:dyDescent="0.35">
      <c r="A81" s="4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6"/>
      <c r="P81" s="57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6.25" customHeight="1" x14ac:dyDescent="0.35">
      <c r="A82" s="4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6"/>
      <c r="P82" s="57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6.25" customHeight="1" x14ac:dyDescent="0.35">
      <c r="A83" s="4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6"/>
      <c r="P83" s="57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6.25" customHeight="1" x14ac:dyDescent="0.35">
      <c r="A84" s="4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6"/>
      <c r="P84" s="57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6.25" customHeight="1" x14ac:dyDescent="0.35">
      <c r="A85" s="4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6"/>
      <c r="P85" s="57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6.25" customHeight="1" x14ac:dyDescent="0.35">
      <c r="A86" s="4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6"/>
      <c r="P86" s="57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6.25" customHeight="1" x14ac:dyDescent="0.35">
      <c r="A87" s="4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6"/>
      <c r="P87" s="57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6.25" customHeight="1" x14ac:dyDescent="0.35">
      <c r="A88" s="4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6"/>
      <c r="P88" s="5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6.25" customHeight="1" x14ac:dyDescent="0.35">
      <c r="A89" s="4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6"/>
      <c r="P89" s="5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6.25" customHeight="1" x14ac:dyDescent="0.35">
      <c r="A90" s="4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6"/>
      <c r="P90" s="57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6.25" customHeight="1" x14ac:dyDescent="0.35">
      <c r="A91" s="4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6"/>
      <c r="P91" s="57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6.25" customHeight="1" x14ac:dyDescent="0.35">
      <c r="A92" s="4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6"/>
      <c r="P92" s="57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6.25" customHeight="1" x14ac:dyDescent="0.35">
      <c r="A93" s="4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6"/>
      <c r="P93" s="5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6.25" customHeight="1" x14ac:dyDescent="0.35">
      <c r="A94" s="4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6"/>
      <c r="P94" s="5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6.25" customHeight="1" x14ac:dyDescent="0.35">
      <c r="A95" s="4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6"/>
      <c r="P95" s="5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6.25" customHeight="1" x14ac:dyDescent="0.35">
      <c r="A96" s="4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6"/>
      <c r="P96" s="57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6.25" customHeight="1" x14ac:dyDescent="0.35">
      <c r="A97" s="4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6"/>
      <c r="P97" s="57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6.25" customHeight="1" x14ac:dyDescent="0.35">
      <c r="A98" s="4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6"/>
      <c r="P98" s="5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6.25" customHeight="1" x14ac:dyDescent="0.35">
      <c r="A99" s="4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6"/>
      <c r="P99" s="5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6.25" customHeight="1" x14ac:dyDescent="0.35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6"/>
      <c r="P100" s="5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6.25" customHeight="1" x14ac:dyDescent="0.35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6"/>
      <c r="P101" s="5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6.25" customHeight="1" x14ac:dyDescent="0.35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6"/>
      <c r="P102" s="57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6.25" customHeight="1" x14ac:dyDescent="0.35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6"/>
      <c r="P103" s="57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6.25" customHeight="1" x14ac:dyDescent="0.35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6"/>
      <c r="P104" s="57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6.25" customHeight="1" x14ac:dyDescent="0.35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6"/>
      <c r="P105" s="57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6.25" customHeight="1" x14ac:dyDescent="0.35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6"/>
      <c r="P106" s="57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6.25" customHeight="1" x14ac:dyDescent="0.35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6"/>
      <c r="P107" s="57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6.25" customHeight="1" x14ac:dyDescent="0.35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6"/>
      <c r="P108" s="57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6.25" customHeight="1" x14ac:dyDescent="0.35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6"/>
      <c r="P109" s="57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6.25" customHeight="1" x14ac:dyDescent="0.35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6"/>
      <c r="P110" s="57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6.25" customHeight="1" x14ac:dyDescent="0.35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6"/>
      <c r="P111" s="57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6.25" customHeight="1" x14ac:dyDescent="0.35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6"/>
      <c r="P112" s="57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6.25" customHeight="1" x14ac:dyDescent="0.35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6"/>
      <c r="P113" s="57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6.25" customHeight="1" x14ac:dyDescent="0.35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6"/>
      <c r="P114" s="57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6.25" customHeight="1" x14ac:dyDescent="0.35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6"/>
      <c r="P115" s="57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6.25" customHeight="1" x14ac:dyDescent="0.35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6"/>
      <c r="P116" s="57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6.25" customHeight="1" x14ac:dyDescent="0.35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6"/>
      <c r="P117" s="5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6.25" customHeight="1" x14ac:dyDescent="0.35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6"/>
      <c r="P118" s="5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6.25" customHeight="1" x14ac:dyDescent="0.35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6"/>
      <c r="P119" s="5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6.25" customHeight="1" x14ac:dyDescent="0.35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6"/>
      <c r="P120" s="57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6.25" customHeight="1" x14ac:dyDescent="0.35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6"/>
      <c r="P121" s="57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6.25" customHeight="1" x14ac:dyDescent="0.35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6"/>
      <c r="P122" s="5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6.25" customHeight="1" x14ac:dyDescent="0.35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6"/>
      <c r="P123" s="5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6.25" customHeight="1" x14ac:dyDescent="0.35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6"/>
      <c r="P124" s="5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6.25" customHeight="1" x14ac:dyDescent="0.35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6"/>
      <c r="P125" s="5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6.25" customHeight="1" x14ac:dyDescent="0.35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6"/>
      <c r="P126" s="57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6.25" customHeight="1" x14ac:dyDescent="0.35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6"/>
      <c r="P127" s="57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6.25" customHeight="1" x14ac:dyDescent="0.35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6"/>
      <c r="P128" s="57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6.25" customHeight="1" x14ac:dyDescent="0.35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6"/>
      <c r="P129" s="57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6.25" customHeight="1" x14ac:dyDescent="0.35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6"/>
      <c r="P130" s="57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6.25" customHeight="1" x14ac:dyDescent="0.35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6"/>
      <c r="P131" s="57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6.25" customHeight="1" x14ac:dyDescent="0.35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6"/>
      <c r="P132" s="57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6.25" customHeight="1" x14ac:dyDescent="0.35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6"/>
      <c r="P133" s="57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6.25" customHeight="1" x14ac:dyDescent="0.35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6"/>
      <c r="P134" s="57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6.25" customHeight="1" x14ac:dyDescent="0.35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6"/>
      <c r="P135" s="57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6.25" customHeight="1" x14ac:dyDescent="0.35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6"/>
      <c r="P136" s="57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6.25" customHeight="1" x14ac:dyDescent="0.35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6"/>
      <c r="P137" s="57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6.25" customHeight="1" x14ac:dyDescent="0.35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6"/>
      <c r="P138" s="57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6.25" customHeight="1" x14ac:dyDescent="0.35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6"/>
      <c r="P139" s="57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6.25" customHeight="1" x14ac:dyDescent="0.35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6"/>
      <c r="P140" s="57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6.25" customHeight="1" x14ac:dyDescent="0.35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6"/>
      <c r="P141" s="5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6.25" customHeight="1" x14ac:dyDescent="0.35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6"/>
      <c r="P142" s="5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6.25" customHeight="1" x14ac:dyDescent="0.35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6"/>
      <c r="P143" s="5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6.25" customHeight="1" x14ac:dyDescent="0.35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6"/>
      <c r="P144" s="5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6.25" customHeight="1" x14ac:dyDescent="0.35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6"/>
      <c r="P145" s="57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6.25" customHeight="1" x14ac:dyDescent="0.35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6"/>
      <c r="P146" s="5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6.25" customHeight="1" x14ac:dyDescent="0.35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6"/>
      <c r="P147" s="5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6.25" customHeight="1" x14ac:dyDescent="0.35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6"/>
      <c r="P148" s="5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6.25" customHeight="1" x14ac:dyDescent="0.35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6"/>
      <c r="P149" s="5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6.25" customHeight="1" x14ac:dyDescent="0.35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6"/>
      <c r="P150" s="57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6.25" customHeight="1" x14ac:dyDescent="0.35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6"/>
      <c r="P151" s="57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6.25" customHeight="1" x14ac:dyDescent="0.35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6"/>
      <c r="P152" s="57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6.25" customHeight="1" x14ac:dyDescent="0.35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6"/>
      <c r="P153" s="57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6.25" customHeight="1" x14ac:dyDescent="0.35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6"/>
      <c r="P154" s="57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6.25" customHeight="1" x14ac:dyDescent="0.35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6"/>
      <c r="P155" s="57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6.25" customHeight="1" x14ac:dyDescent="0.35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6"/>
      <c r="P156" s="57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6.25" customHeight="1" x14ac:dyDescent="0.35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6"/>
      <c r="P157" s="57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6.25" customHeight="1" x14ac:dyDescent="0.35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6"/>
      <c r="P158" s="57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6.25" customHeight="1" x14ac:dyDescent="0.35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6"/>
      <c r="P159" s="57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6.25" customHeight="1" x14ac:dyDescent="0.35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6"/>
      <c r="P160" s="57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6.25" customHeight="1" x14ac:dyDescent="0.35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6"/>
      <c r="P161" s="57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6.25" customHeight="1" x14ac:dyDescent="0.35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6"/>
      <c r="P162" s="57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6.25" customHeight="1" x14ac:dyDescent="0.35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6"/>
      <c r="P163" s="57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6.25" customHeight="1" x14ac:dyDescent="0.35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6"/>
      <c r="P164" s="57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6.25" customHeight="1" x14ac:dyDescent="0.35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6"/>
      <c r="P165" s="5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6.25" customHeight="1" x14ac:dyDescent="0.35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6"/>
      <c r="P166" s="5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6.25" customHeight="1" x14ac:dyDescent="0.35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6"/>
      <c r="P167" s="5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6.25" customHeight="1" x14ac:dyDescent="0.35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6"/>
      <c r="P168" s="57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6.25" customHeight="1" x14ac:dyDescent="0.35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6"/>
      <c r="P169" s="57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6.25" customHeight="1" x14ac:dyDescent="0.35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6"/>
      <c r="P170" s="5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6.25" customHeight="1" x14ac:dyDescent="0.35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6"/>
      <c r="P171" s="5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6.25" customHeight="1" x14ac:dyDescent="0.35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6"/>
      <c r="P172" s="5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6.25" customHeight="1" x14ac:dyDescent="0.35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6"/>
      <c r="P173" s="5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6.25" customHeight="1" x14ac:dyDescent="0.35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6"/>
      <c r="P174" s="5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6.25" customHeight="1" x14ac:dyDescent="0.35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6"/>
      <c r="P175" s="5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6.25" customHeight="1" x14ac:dyDescent="0.35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6"/>
      <c r="P176" s="5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6.25" customHeight="1" x14ac:dyDescent="0.35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6"/>
      <c r="P177" s="5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6.25" customHeight="1" x14ac:dyDescent="0.35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6"/>
      <c r="P178" s="5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6.25" customHeight="1" x14ac:dyDescent="0.35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6"/>
      <c r="P179" s="5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6.25" customHeight="1" x14ac:dyDescent="0.35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6"/>
      <c r="P180" s="5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6.25" customHeight="1" x14ac:dyDescent="0.35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6"/>
      <c r="P181" s="5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6.25" customHeight="1" x14ac:dyDescent="0.35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6"/>
      <c r="P182" s="5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6.25" customHeight="1" x14ac:dyDescent="0.35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6"/>
      <c r="P183" s="5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6.25" customHeight="1" x14ac:dyDescent="0.35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6"/>
      <c r="P184" s="5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6.25" customHeight="1" x14ac:dyDescent="0.35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6"/>
      <c r="P185" s="5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6.25" customHeight="1" x14ac:dyDescent="0.35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6"/>
      <c r="P186" s="5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6.25" customHeight="1" x14ac:dyDescent="0.35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6"/>
      <c r="P187" s="5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6.25" customHeight="1" x14ac:dyDescent="0.35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6"/>
      <c r="P188" s="57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6.25" customHeight="1" x14ac:dyDescent="0.35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6"/>
      <c r="P189" s="57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6.25" customHeight="1" x14ac:dyDescent="0.35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6"/>
      <c r="P190" s="5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6.25" customHeight="1" x14ac:dyDescent="0.35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6"/>
      <c r="P191" s="5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6.25" customHeight="1" x14ac:dyDescent="0.35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6"/>
      <c r="P192" s="57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6.25" customHeight="1" x14ac:dyDescent="0.35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6"/>
      <c r="P193" s="57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6.25" customHeight="1" x14ac:dyDescent="0.35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6"/>
      <c r="P194" s="57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6.25" customHeight="1" x14ac:dyDescent="0.35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6"/>
      <c r="P195" s="5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6.25" customHeight="1" x14ac:dyDescent="0.35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6"/>
      <c r="P196" s="5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6.25" customHeight="1" x14ac:dyDescent="0.35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6"/>
      <c r="P197" s="5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6.25" customHeight="1" x14ac:dyDescent="0.35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6"/>
      <c r="P198" s="5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6.25" customHeight="1" x14ac:dyDescent="0.35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6"/>
      <c r="P199" s="57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6.25" customHeight="1" x14ac:dyDescent="0.35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6"/>
      <c r="P200" s="57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6.25" customHeight="1" x14ac:dyDescent="0.35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6"/>
      <c r="P201" s="57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6.25" customHeight="1" x14ac:dyDescent="0.35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6"/>
      <c r="P202" s="57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6.25" customHeight="1" x14ac:dyDescent="0.35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6"/>
      <c r="P203" s="57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6.25" customHeight="1" x14ac:dyDescent="0.35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6"/>
      <c r="P204" s="57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6.25" customHeight="1" x14ac:dyDescent="0.35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6"/>
      <c r="P205" s="57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6.25" customHeight="1" x14ac:dyDescent="0.35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6"/>
      <c r="P206" s="57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6.25" customHeight="1" x14ac:dyDescent="0.35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6"/>
      <c r="P207" s="57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6.25" customHeight="1" x14ac:dyDescent="0.35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6"/>
      <c r="P208" s="57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6.25" customHeight="1" x14ac:dyDescent="0.35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6"/>
      <c r="P209" s="57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6.25" customHeight="1" x14ac:dyDescent="0.35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6"/>
      <c r="P210" s="57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6.25" customHeight="1" x14ac:dyDescent="0.35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6"/>
      <c r="P211" s="57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6.25" customHeight="1" x14ac:dyDescent="0.35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6"/>
      <c r="P212" s="57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6.25" customHeight="1" x14ac:dyDescent="0.35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6"/>
      <c r="P213" s="57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6.25" customHeight="1" x14ac:dyDescent="0.35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6"/>
      <c r="P214" s="5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6.25" customHeight="1" x14ac:dyDescent="0.35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6"/>
      <c r="P215" s="5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6.25" customHeight="1" x14ac:dyDescent="0.35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6"/>
      <c r="P216" s="5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6.25" customHeight="1" x14ac:dyDescent="0.35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6"/>
      <c r="P217" s="57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6.25" customHeight="1" x14ac:dyDescent="0.35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6"/>
      <c r="P218" s="57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6.25" customHeight="1" x14ac:dyDescent="0.35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6"/>
      <c r="P219" s="5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6.25" customHeight="1" x14ac:dyDescent="0.35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6"/>
      <c r="P220" s="5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6.25" customHeight="1" x14ac:dyDescent="0.35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6"/>
      <c r="P221" s="5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6.25" customHeight="1" x14ac:dyDescent="0.35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6"/>
      <c r="P222" s="5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6.25" customHeight="1" x14ac:dyDescent="0.35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6"/>
      <c r="P223" s="5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6.25" customHeight="1" x14ac:dyDescent="0.35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6"/>
      <c r="P224" s="5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6.25" customHeight="1" x14ac:dyDescent="0.35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6"/>
      <c r="P225" s="5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6.25" customHeight="1" x14ac:dyDescent="0.35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6"/>
      <c r="P226" s="5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6.25" customHeight="1" x14ac:dyDescent="0.35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6"/>
      <c r="P227" s="5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6.25" customHeight="1" x14ac:dyDescent="0.35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6"/>
      <c r="P228" s="5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6.25" customHeight="1" x14ac:dyDescent="0.35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6"/>
      <c r="P229" s="5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6.25" customHeight="1" x14ac:dyDescent="0.35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6"/>
      <c r="P230" s="5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6.25" customHeight="1" x14ac:dyDescent="0.35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6"/>
      <c r="P231" s="5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6.25" customHeight="1" x14ac:dyDescent="0.35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6"/>
      <c r="P232" s="5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6.25" customHeight="1" x14ac:dyDescent="0.35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6"/>
      <c r="P233" s="5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6.25" customHeight="1" x14ac:dyDescent="0.35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6"/>
      <c r="P234" s="5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6.25" customHeight="1" x14ac:dyDescent="0.35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6"/>
      <c r="P235" s="5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6.25" customHeight="1" x14ac:dyDescent="0.35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6"/>
      <c r="P236" s="5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6.25" customHeight="1" x14ac:dyDescent="0.35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6"/>
      <c r="P237" s="57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6.25" customHeight="1" x14ac:dyDescent="0.35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6"/>
      <c r="P238" s="5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6.25" customHeight="1" x14ac:dyDescent="0.35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6"/>
      <c r="P239" s="5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6.25" customHeight="1" x14ac:dyDescent="0.35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6"/>
      <c r="P240" s="5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6.25" customHeight="1" x14ac:dyDescent="0.35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6"/>
      <c r="P241" s="57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6.25" customHeight="1" x14ac:dyDescent="0.35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6"/>
      <c r="P242" s="57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6.25" customHeight="1" x14ac:dyDescent="0.35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6"/>
      <c r="P243" s="5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6.25" customHeight="1" x14ac:dyDescent="0.35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6"/>
      <c r="P244" s="5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6.25" customHeight="1" x14ac:dyDescent="0.35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6"/>
      <c r="P245" s="5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6.25" customHeight="1" x14ac:dyDescent="0.35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6"/>
      <c r="P246" s="5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6.25" customHeight="1" x14ac:dyDescent="0.35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6"/>
      <c r="P247" s="57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6.25" customHeight="1" x14ac:dyDescent="0.35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6"/>
      <c r="P248" s="57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6.25" customHeight="1" x14ac:dyDescent="0.35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6"/>
      <c r="P249" s="57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6.25" customHeight="1" x14ac:dyDescent="0.35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6"/>
      <c r="P250" s="57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6.25" customHeight="1" x14ac:dyDescent="0.35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6"/>
      <c r="P251" s="57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6.25" customHeight="1" x14ac:dyDescent="0.35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6"/>
      <c r="P252" s="57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6.25" customHeight="1" x14ac:dyDescent="0.35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6"/>
      <c r="P253" s="57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6.25" customHeight="1" x14ac:dyDescent="0.35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6"/>
      <c r="P254" s="57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6.25" customHeight="1" x14ac:dyDescent="0.35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6"/>
      <c r="P255" s="57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6.25" customHeight="1" x14ac:dyDescent="0.35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6"/>
      <c r="P256" s="57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6.25" customHeight="1" x14ac:dyDescent="0.35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6"/>
      <c r="P257" s="57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6.25" customHeight="1" x14ac:dyDescent="0.35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6"/>
      <c r="P258" s="57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6.25" customHeight="1" x14ac:dyDescent="0.35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6"/>
      <c r="P259" s="57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6.25" customHeight="1" x14ac:dyDescent="0.35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6"/>
      <c r="P260" s="57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6.25" customHeight="1" x14ac:dyDescent="0.35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6"/>
      <c r="P261" s="57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6.25" customHeight="1" x14ac:dyDescent="0.35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6"/>
      <c r="P262" s="5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6.25" customHeight="1" x14ac:dyDescent="0.35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6"/>
      <c r="P263" s="5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6.25" customHeight="1" x14ac:dyDescent="0.35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6"/>
      <c r="P264" s="5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6.25" customHeight="1" x14ac:dyDescent="0.35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6"/>
      <c r="P265" s="57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6.25" customHeight="1" x14ac:dyDescent="0.35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6"/>
      <c r="P266" s="57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6.25" customHeight="1" x14ac:dyDescent="0.35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6"/>
      <c r="P267" s="57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6.25" customHeight="1" x14ac:dyDescent="0.35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6"/>
      <c r="P268" s="57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6.25" customHeight="1" x14ac:dyDescent="0.35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6"/>
      <c r="P269" s="57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6.25" customHeight="1" x14ac:dyDescent="0.35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6"/>
      <c r="P270" s="57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6.25" customHeight="1" x14ac:dyDescent="0.35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6"/>
      <c r="P271" s="57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6.25" customHeight="1" x14ac:dyDescent="0.35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6"/>
      <c r="P272" s="57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6.25" customHeight="1" x14ac:dyDescent="0.35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6"/>
      <c r="P273" s="57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6.25" customHeight="1" x14ac:dyDescent="0.35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6"/>
      <c r="P274" s="57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6.25" customHeight="1" x14ac:dyDescent="0.35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6"/>
      <c r="P275" s="57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6.25" customHeight="1" x14ac:dyDescent="0.35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6"/>
      <c r="P276" s="57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6.25" customHeight="1" x14ac:dyDescent="0.35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6"/>
      <c r="P277" s="57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6.25" customHeight="1" x14ac:dyDescent="0.35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6"/>
      <c r="P278" s="57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6.25" customHeight="1" x14ac:dyDescent="0.35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6"/>
      <c r="P279" s="57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6.25" customHeight="1" x14ac:dyDescent="0.35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6"/>
      <c r="P280" s="57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6.25" customHeight="1" x14ac:dyDescent="0.35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6"/>
      <c r="P281" s="57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6.25" customHeight="1" x14ac:dyDescent="0.35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6"/>
      <c r="P282" s="57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6.25" customHeight="1" x14ac:dyDescent="0.35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6"/>
      <c r="P283" s="57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6.25" customHeight="1" x14ac:dyDescent="0.35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6"/>
      <c r="P284" s="57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6.25" customHeight="1" x14ac:dyDescent="0.35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6"/>
      <c r="P285" s="57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6.25" customHeight="1" x14ac:dyDescent="0.35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6"/>
      <c r="P286" s="57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6.25" customHeight="1" x14ac:dyDescent="0.35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6"/>
      <c r="P287" s="57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6.25" customHeight="1" x14ac:dyDescent="0.35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6"/>
      <c r="P288" s="57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6.25" customHeight="1" x14ac:dyDescent="0.35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6"/>
      <c r="P289" s="57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6.25" customHeight="1" x14ac:dyDescent="0.35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6"/>
      <c r="P290" s="57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6.25" customHeight="1" x14ac:dyDescent="0.35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6"/>
      <c r="P291" s="57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6.25" customHeight="1" x14ac:dyDescent="0.35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6"/>
      <c r="P292" s="57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6.25" customHeight="1" x14ac:dyDescent="0.35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6"/>
      <c r="P293" s="57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6.25" customHeight="1" x14ac:dyDescent="0.35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6"/>
      <c r="P294" s="57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6.25" customHeight="1" x14ac:dyDescent="0.35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6"/>
      <c r="P295" s="57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6.25" customHeight="1" x14ac:dyDescent="0.35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6"/>
      <c r="P296" s="57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6.25" customHeight="1" x14ac:dyDescent="0.35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6"/>
      <c r="P297" s="57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6.25" customHeight="1" x14ac:dyDescent="0.35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6"/>
      <c r="P298" s="57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6.25" customHeight="1" x14ac:dyDescent="0.35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6"/>
      <c r="P299" s="57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6.25" customHeight="1" x14ac:dyDescent="0.35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6"/>
      <c r="P300" s="57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6.25" customHeight="1" x14ac:dyDescent="0.35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6"/>
      <c r="P301" s="57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6.25" customHeight="1" x14ac:dyDescent="0.35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6"/>
      <c r="P302" s="57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6.25" customHeight="1" x14ac:dyDescent="0.35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6"/>
      <c r="P303" s="57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6.25" customHeight="1" x14ac:dyDescent="0.35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6"/>
      <c r="P304" s="57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6.25" customHeight="1" x14ac:dyDescent="0.35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6"/>
      <c r="P305" s="57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6.25" customHeight="1" x14ac:dyDescent="0.35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6"/>
      <c r="P306" s="57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6.25" customHeight="1" x14ac:dyDescent="0.35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6"/>
      <c r="P307" s="57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6.25" customHeight="1" x14ac:dyDescent="0.35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6"/>
      <c r="P308" s="57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6.25" customHeight="1" x14ac:dyDescent="0.35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6"/>
      <c r="P309" s="57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6.25" customHeight="1" x14ac:dyDescent="0.35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6"/>
      <c r="P310" s="57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6.25" customHeight="1" x14ac:dyDescent="0.35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6"/>
      <c r="P311" s="57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6.25" customHeight="1" x14ac:dyDescent="0.35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6"/>
      <c r="P312" s="57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6.25" customHeight="1" x14ac:dyDescent="0.35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6"/>
      <c r="P313" s="57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6.25" customHeight="1" x14ac:dyDescent="0.35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6"/>
      <c r="P314" s="57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6.25" customHeight="1" x14ac:dyDescent="0.35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6"/>
      <c r="P315" s="5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6.25" customHeight="1" x14ac:dyDescent="0.35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6"/>
      <c r="P316" s="5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6.25" customHeight="1" x14ac:dyDescent="0.35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6"/>
      <c r="P317" s="5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6.25" customHeight="1" x14ac:dyDescent="0.35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6"/>
      <c r="P318" s="5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6.25" customHeight="1" x14ac:dyDescent="0.35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6"/>
      <c r="P319" s="5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6.25" customHeight="1" x14ac:dyDescent="0.35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6"/>
      <c r="P320" s="5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6.25" customHeight="1" x14ac:dyDescent="0.35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6"/>
      <c r="P321" s="5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6.25" customHeight="1" x14ac:dyDescent="0.35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6"/>
      <c r="P322" s="5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6.25" customHeight="1" x14ac:dyDescent="0.35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6"/>
      <c r="P323" s="5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6.25" customHeight="1" x14ac:dyDescent="0.35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6"/>
      <c r="P324" s="5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6.25" customHeight="1" x14ac:dyDescent="0.35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6"/>
      <c r="P325" s="5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6.25" customHeight="1" x14ac:dyDescent="0.35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6"/>
      <c r="P326" s="5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6.25" customHeight="1" x14ac:dyDescent="0.35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6"/>
      <c r="P327" s="5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6.25" customHeight="1" x14ac:dyDescent="0.35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6"/>
      <c r="P328" s="5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6.25" customHeight="1" x14ac:dyDescent="0.35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6"/>
      <c r="P329" s="5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6.25" customHeight="1" x14ac:dyDescent="0.35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6"/>
      <c r="P330" s="5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6.25" customHeight="1" x14ac:dyDescent="0.35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6"/>
      <c r="P331" s="5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6.25" customHeight="1" x14ac:dyDescent="0.35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6"/>
      <c r="P332" s="5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6.25" customHeight="1" x14ac:dyDescent="0.35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6"/>
      <c r="P333" s="57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6.25" customHeight="1" x14ac:dyDescent="0.35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6"/>
      <c r="P334" s="5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6.25" customHeight="1" x14ac:dyDescent="0.35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6"/>
      <c r="P335" s="5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6.25" customHeight="1" x14ac:dyDescent="0.35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6"/>
      <c r="P336" s="5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6.25" customHeight="1" x14ac:dyDescent="0.35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6"/>
      <c r="P337" s="57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6.25" customHeight="1" x14ac:dyDescent="0.35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6"/>
      <c r="P338" s="57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6.25" customHeight="1" x14ac:dyDescent="0.35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6"/>
      <c r="P339" s="57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6.25" customHeight="1" x14ac:dyDescent="0.35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6"/>
      <c r="P340" s="57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6.25" customHeight="1" x14ac:dyDescent="0.35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6"/>
      <c r="P341" s="57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6.25" customHeight="1" x14ac:dyDescent="0.35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6"/>
      <c r="P342" s="57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6.25" customHeight="1" x14ac:dyDescent="0.35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6"/>
      <c r="P343" s="57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6.25" customHeight="1" x14ac:dyDescent="0.35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6"/>
      <c r="P344" s="57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6.25" customHeight="1" x14ac:dyDescent="0.35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6"/>
      <c r="P345" s="57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6.25" customHeight="1" x14ac:dyDescent="0.35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6"/>
      <c r="P346" s="57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6.25" customHeight="1" x14ac:dyDescent="0.35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6"/>
      <c r="P347" s="57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6.25" customHeight="1" x14ac:dyDescent="0.35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6"/>
      <c r="P348" s="57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6.25" customHeight="1" x14ac:dyDescent="0.35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6"/>
      <c r="P349" s="57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6.25" customHeight="1" x14ac:dyDescent="0.35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6"/>
      <c r="P350" s="57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6.25" customHeight="1" x14ac:dyDescent="0.35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6"/>
      <c r="P351" s="57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6.25" customHeight="1" x14ac:dyDescent="0.35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6"/>
      <c r="P352" s="57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6.25" customHeight="1" x14ac:dyDescent="0.35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6"/>
      <c r="P353" s="57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6.25" customHeight="1" x14ac:dyDescent="0.35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6"/>
      <c r="P354" s="57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6.25" customHeight="1" x14ac:dyDescent="0.35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6"/>
      <c r="P355" s="57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6.25" customHeight="1" x14ac:dyDescent="0.35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6"/>
      <c r="P356" s="57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6.25" customHeight="1" x14ac:dyDescent="0.35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6"/>
      <c r="P357" s="57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6.25" customHeight="1" x14ac:dyDescent="0.35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6"/>
      <c r="P358" s="57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6.25" customHeight="1" x14ac:dyDescent="0.35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6"/>
      <c r="P359" s="57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6.25" customHeight="1" x14ac:dyDescent="0.35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6"/>
      <c r="P360" s="57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6.25" customHeight="1" x14ac:dyDescent="0.35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6"/>
      <c r="P361" s="57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6.25" customHeight="1" x14ac:dyDescent="0.35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6"/>
      <c r="P362" s="57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6.25" customHeight="1" x14ac:dyDescent="0.35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6"/>
      <c r="P363" s="57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6.25" customHeight="1" x14ac:dyDescent="0.35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6"/>
      <c r="P364" s="57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6.25" customHeight="1" x14ac:dyDescent="0.35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6"/>
      <c r="P365" s="57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6.25" customHeight="1" x14ac:dyDescent="0.35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6"/>
      <c r="P366" s="57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6.25" customHeight="1" x14ac:dyDescent="0.35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6"/>
      <c r="P367" s="57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6.25" customHeight="1" x14ac:dyDescent="0.35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6"/>
      <c r="P368" s="57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6.25" customHeight="1" x14ac:dyDescent="0.35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6"/>
      <c r="P369" s="57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6.25" customHeight="1" x14ac:dyDescent="0.35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6"/>
      <c r="P370" s="57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6.25" customHeight="1" x14ac:dyDescent="0.35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6"/>
      <c r="P371" s="57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6.25" customHeight="1" x14ac:dyDescent="0.35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6"/>
      <c r="P372" s="57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6.25" customHeight="1" x14ac:dyDescent="0.35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6"/>
      <c r="P373" s="57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6.25" customHeight="1" x14ac:dyDescent="0.35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6"/>
      <c r="P374" s="57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6.25" customHeight="1" x14ac:dyDescent="0.35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6"/>
      <c r="P375" s="57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6.25" customHeight="1" x14ac:dyDescent="0.35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6"/>
      <c r="P376" s="57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6.25" customHeight="1" x14ac:dyDescent="0.35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6"/>
      <c r="P377" s="57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6.25" customHeight="1" x14ac:dyDescent="0.35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6"/>
      <c r="P378" s="57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6.25" customHeight="1" x14ac:dyDescent="0.35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6"/>
      <c r="P379" s="57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6.25" customHeight="1" x14ac:dyDescent="0.35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6"/>
      <c r="P380" s="57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6.25" customHeight="1" x14ac:dyDescent="0.35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6"/>
      <c r="P381" s="57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6.25" customHeight="1" x14ac:dyDescent="0.35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6"/>
      <c r="P382" s="57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6.25" customHeight="1" x14ac:dyDescent="0.35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6"/>
      <c r="P383" s="57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6.25" customHeight="1" x14ac:dyDescent="0.35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6"/>
      <c r="P384" s="57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6.25" customHeight="1" x14ac:dyDescent="0.35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6"/>
      <c r="P385" s="57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6.25" customHeight="1" x14ac:dyDescent="0.35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6"/>
      <c r="P386" s="57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6.25" customHeight="1" x14ac:dyDescent="0.35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6"/>
      <c r="P387" s="57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6.25" customHeight="1" x14ac:dyDescent="0.35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6"/>
      <c r="P388" s="57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6.25" customHeight="1" x14ac:dyDescent="0.35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6"/>
      <c r="P389" s="57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6.25" customHeight="1" x14ac:dyDescent="0.35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6"/>
      <c r="P390" s="57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6.25" customHeight="1" x14ac:dyDescent="0.35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6"/>
      <c r="P391" s="57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6.25" customHeight="1" x14ac:dyDescent="0.35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6"/>
      <c r="P392" s="57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6.25" customHeight="1" x14ac:dyDescent="0.35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6"/>
      <c r="P393" s="57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6.25" customHeight="1" x14ac:dyDescent="0.35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6"/>
      <c r="P394" s="57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6.25" customHeight="1" x14ac:dyDescent="0.35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6"/>
      <c r="P395" s="57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6.25" customHeight="1" x14ac:dyDescent="0.35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6"/>
      <c r="P396" s="57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6.25" customHeight="1" x14ac:dyDescent="0.35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6"/>
      <c r="P397" s="57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6.25" customHeight="1" x14ac:dyDescent="0.35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6"/>
      <c r="P398" s="57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6.25" customHeight="1" x14ac:dyDescent="0.35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6"/>
      <c r="P399" s="57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6.25" customHeight="1" x14ac:dyDescent="0.35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6"/>
      <c r="P400" s="57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6.25" customHeight="1" x14ac:dyDescent="0.35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6"/>
      <c r="P401" s="57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6.25" customHeight="1" x14ac:dyDescent="0.35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6"/>
      <c r="P402" s="57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6.25" customHeight="1" x14ac:dyDescent="0.35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6"/>
      <c r="P403" s="57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6.25" customHeight="1" x14ac:dyDescent="0.35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6"/>
      <c r="P404" s="57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6.25" customHeight="1" x14ac:dyDescent="0.35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6"/>
      <c r="P405" s="57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6.25" customHeight="1" x14ac:dyDescent="0.35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6"/>
      <c r="P406" s="57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6.25" customHeight="1" x14ac:dyDescent="0.35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6"/>
      <c r="P407" s="57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6.25" customHeight="1" x14ac:dyDescent="0.35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6"/>
      <c r="P408" s="57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6.25" customHeight="1" x14ac:dyDescent="0.35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6"/>
      <c r="P409" s="57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6.25" customHeight="1" x14ac:dyDescent="0.35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6"/>
      <c r="P410" s="57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6.25" customHeight="1" x14ac:dyDescent="0.35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6"/>
      <c r="P411" s="5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6.25" customHeight="1" x14ac:dyDescent="0.35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6"/>
      <c r="P412" s="5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6.25" customHeight="1" x14ac:dyDescent="0.35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6"/>
      <c r="P413" s="5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6.25" customHeight="1" x14ac:dyDescent="0.35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6"/>
      <c r="P414" s="5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6.25" customHeight="1" x14ac:dyDescent="0.35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6"/>
      <c r="P415" s="5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6.25" customHeight="1" x14ac:dyDescent="0.35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6"/>
      <c r="P416" s="5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6.25" customHeight="1" x14ac:dyDescent="0.35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6"/>
      <c r="P417" s="5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6.25" customHeight="1" x14ac:dyDescent="0.35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6"/>
      <c r="P418" s="5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6.25" customHeight="1" x14ac:dyDescent="0.35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6"/>
      <c r="P419" s="5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6.25" customHeight="1" x14ac:dyDescent="0.35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6"/>
      <c r="P420" s="5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6.25" customHeight="1" x14ac:dyDescent="0.35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6"/>
      <c r="P421" s="5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6.25" customHeight="1" x14ac:dyDescent="0.35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6"/>
      <c r="P422" s="5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6.25" customHeight="1" x14ac:dyDescent="0.35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6"/>
      <c r="P423" s="5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6.25" customHeight="1" x14ac:dyDescent="0.35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6"/>
      <c r="P424" s="5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6.25" customHeight="1" x14ac:dyDescent="0.35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6"/>
      <c r="P425" s="5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6.25" customHeight="1" x14ac:dyDescent="0.35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6"/>
      <c r="P426" s="5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6.25" customHeight="1" x14ac:dyDescent="0.35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6"/>
      <c r="P427" s="5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6.25" customHeight="1" x14ac:dyDescent="0.35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6"/>
      <c r="P428" s="5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6.25" customHeight="1" x14ac:dyDescent="0.35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6"/>
      <c r="P429" s="57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6.25" customHeight="1" x14ac:dyDescent="0.35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6"/>
      <c r="P430" s="5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6.25" customHeight="1" x14ac:dyDescent="0.35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6"/>
      <c r="P431" s="5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6.25" customHeight="1" x14ac:dyDescent="0.35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6"/>
      <c r="P432" s="5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6.25" customHeight="1" x14ac:dyDescent="0.35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6"/>
      <c r="P433" s="57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6.25" customHeight="1" x14ac:dyDescent="0.35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6"/>
      <c r="P434" s="57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6.25" customHeight="1" x14ac:dyDescent="0.35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6"/>
      <c r="P435" s="57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6.25" customHeight="1" x14ac:dyDescent="0.35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6"/>
      <c r="P436" s="57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6.25" customHeight="1" x14ac:dyDescent="0.35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6"/>
      <c r="P437" s="57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6.25" customHeight="1" x14ac:dyDescent="0.35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6"/>
      <c r="P438" s="57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6.25" customHeight="1" x14ac:dyDescent="0.35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6"/>
      <c r="P439" s="57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6.25" customHeight="1" x14ac:dyDescent="0.35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6"/>
      <c r="P440" s="57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6.25" customHeight="1" x14ac:dyDescent="0.35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6"/>
      <c r="P441" s="57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6.25" customHeight="1" x14ac:dyDescent="0.35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6"/>
      <c r="P442" s="57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6.25" customHeight="1" x14ac:dyDescent="0.35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6"/>
      <c r="P443" s="57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6.25" customHeight="1" x14ac:dyDescent="0.35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6"/>
      <c r="P444" s="57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6.25" customHeight="1" x14ac:dyDescent="0.35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6"/>
      <c r="P445" s="57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6.25" customHeight="1" x14ac:dyDescent="0.35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6"/>
      <c r="P446" s="57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6.25" customHeight="1" x14ac:dyDescent="0.35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6"/>
      <c r="P447" s="57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6.25" customHeight="1" x14ac:dyDescent="0.35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6"/>
      <c r="P448" s="57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6.25" customHeight="1" x14ac:dyDescent="0.35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6"/>
      <c r="P449" s="57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6.25" customHeight="1" x14ac:dyDescent="0.35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6"/>
      <c r="P450" s="57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6.25" customHeight="1" x14ac:dyDescent="0.35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6"/>
      <c r="P451" s="57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6.25" customHeight="1" x14ac:dyDescent="0.35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6"/>
      <c r="P452" s="57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6.25" customHeight="1" x14ac:dyDescent="0.35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6"/>
      <c r="P453" s="57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6.25" customHeight="1" x14ac:dyDescent="0.35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6"/>
      <c r="P454" s="57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6.25" customHeight="1" x14ac:dyDescent="0.35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6"/>
      <c r="P455" s="57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6.25" customHeight="1" x14ac:dyDescent="0.35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6"/>
      <c r="P456" s="57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6.25" customHeight="1" x14ac:dyDescent="0.35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6"/>
      <c r="P457" s="57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6.25" customHeight="1" x14ac:dyDescent="0.35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6"/>
      <c r="P458" s="57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6.25" customHeight="1" x14ac:dyDescent="0.35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6"/>
      <c r="P459" s="57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6.25" customHeight="1" x14ac:dyDescent="0.35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6"/>
      <c r="P460" s="57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6.25" customHeight="1" x14ac:dyDescent="0.35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6"/>
      <c r="P461" s="57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6.25" customHeight="1" x14ac:dyDescent="0.35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6"/>
      <c r="P462" s="57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6.25" customHeight="1" x14ac:dyDescent="0.35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6"/>
      <c r="P463" s="57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6.25" customHeight="1" x14ac:dyDescent="0.35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6"/>
      <c r="P464" s="57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6.25" customHeight="1" x14ac:dyDescent="0.35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6"/>
      <c r="P465" s="57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6.25" customHeight="1" x14ac:dyDescent="0.35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6"/>
      <c r="P466" s="57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6.25" customHeight="1" x14ac:dyDescent="0.35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6"/>
      <c r="P467" s="57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6.25" customHeight="1" x14ac:dyDescent="0.35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6"/>
      <c r="P468" s="57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6.25" customHeight="1" x14ac:dyDescent="0.35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6"/>
      <c r="P469" s="57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6.25" customHeight="1" x14ac:dyDescent="0.35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6"/>
      <c r="P470" s="57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6.25" customHeight="1" x14ac:dyDescent="0.35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6"/>
      <c r="P471" s="57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6.25" customHeight="1" x14ac:dyDescent="0.35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6"/>
      <c r="P472" s="57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6.25" customHeight="1" x14ac:dyDescent="0.35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6"/>
      <c r="P473" s="57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6.25" customHeight="1" x14ac:dyDescent="0.35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6"/>
      <c r="P474" s="57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6.25" customHeight="1" x14ac:dyDescent="0.35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6"/>
      <c r="P475" s="57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6.25" customHeight="1" x14ac:dyDescent="0.35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6"/>
      <c r="P476" s="57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6.25" customHeight="1" x14ac:dyDescent="0.35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6"/>
      <c r="P477" s="57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6.25" customHeight="1" x14ac:dyDescent="0.35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6"/>
      <c r="P478" s="57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6.25" customHeight="1" x14ac:dyDescent="0.35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6"/>
      <c r="P479" s="57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6.25" customHeight="1" x14ac:dyDescent="0.35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6"/>
      <c r="P480" s="57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6.25" customHeight="1" x14ac:dyDescent="0.35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6"/>
      <c r="P481" s="57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6.25" customHeight="1" x14ac:dyDescent="0.35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6"/>
      <c r="P482" s="57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6.25" customHeight="1" x14ac:dyDescent="0.35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6"/>
      <c r="P483" s="5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6.25" customHeight="1" x14ac:dyDescent="0.35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6"/>
      <c r="P484" s="5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6.25" customHeight="1" x14ac:dyDescent="0.35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6"/>
      <c r="P485" s="5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6.25" customHeight="1" x14ac:dyDescent="0.35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6"/>
      <c r="P486" s="5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6.25" customHeight="1" x14ac:dyDescent="0.35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6"/>
      <c r="P487" s="57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6.25" customHeight="1" x14ac:dyDescent="0.35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6"/>
      <c r="P488" s="57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6.25" customHeight="1" x14ac:dyDescent="0.35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6"/>
      <c r="P489" s="57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6.25" customHeight="1" x14ac:dyDescent="0.35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6"/>
      <c r="P490" s="57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6.25" customHeight="1" x14ac:dyDescent="0.35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6"/>
      <c r="P491" s="57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6.25" customHeight="1" x14ac:dyDescent="0.35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6"/>
      <c r="P492" s="57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6.25" customHeight="1" x14ac:dyDescent="0.35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6"/>
      <c r="P493" s="57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6.25" customHeight="1" x14ac:dyDescent="0.35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6"/>
      <c r="P494" s="57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6.25" customHeight="1" x14ac:dyDescent="0.35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6"/>
      <c r="P495" s="57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6.25" customHeight="1" x14ac:dyDescent="0.35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6"/>
      <c r="P496" s="57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6.25" customHeight="1" x14ac:dyDescent="0.35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6"/>
      <c r="P497" s="57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6.25" customHeight="1" x14ac:dyDescent="0.35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6"/>
      <c r="P498" s="57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6.25" customHeight="1" x14ac:dyDescent="0.35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6"/>
      <c r="P499" s="57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6.25" customHeight="1" x14ac:dyDescent="0.35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6"/>
      <c r="P500" s="57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6.25" customHeight="1" x14ac:dyDescent="0.35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6"/>
      <c r="P501" s="57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6.25" customHeight="1" x14ac:dyDescent="0.35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6"/>
      <c r="P502" s="5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6.25" customHeight="1" x14ac:dyDescent="0.35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6"/>
      <c r="P503" s="5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6.25" customHeight="1" x14ac:dyDescent="0.35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6"/>
      <c r="P504" s="5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6.25" customHeight="1" x14ac:dyDescent="0.35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6"/>
      <c r="P505" s="57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6.25" customHeight="1" x14ac:dyDescent="0.35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6"/>
      <c r="P506" s="57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6.25" customHeight="1" x14ac:dyDescent="0.35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6"/>
      <c r="P507" s="57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6.25" customHeight="1" x14ac:dyDescent="0.35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6"/>
      <c r="P508" s="57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6.25" customHeight="1" x14ac:dyDescent="0.35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6"/>
      <c r="P509" s="57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6.25" customHeight="1" x14ac:dyDescent="0.35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6"/>
      <c r="P510" s="57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6.25" customHeight="1" x14ac:dyDescent="0.35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6"/>
      <c r="P511" s="57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6.25" customHeight="1" x14ac:dyDescent="0.35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6"/>
      <c r="P512" s="57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6.25" customHeight="1" x14ac:dyDescent="0.35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6"/>
      <c r="P513" s="57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6.25" customHeight="1" x14ac:dyDescent="0.35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6"/>
      <c r="P514" s="57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6.25" customHeight="1" x14ac:dyDescent="0.35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6"/>
      <c r="P515" s="57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6.25" customHeight="1" x14ac:dyDescent="0.35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6"/>
      <c r="P516" s="57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6.25" customHeight="1" x14ac:dyDescent="0.35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6"/>
      <c r="P517" s="57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6.25" customHeight="1" x14ac:dyDescent="0.35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6"/>
      <c r="P518" s="57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6.25" customHeight="1" x14ac:dyDescent="0.35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6"/>
      <c r="P519" s="57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6.25" customHeight="1" x14ac:dyDescent="0.35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6"/>
      <c r="P520" s="57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6.25" customHeight="1" x14ac:dyDescent="0.35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6"/>
      <c r="P521" s="57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6.25" customHeight="1" x14ac:dyDescent="0.35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6"/>
      <c r="P522" s="57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6.25" customHeight="1" x14ac:dyDescent="0.35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6"/>
      <c r="P523" s="57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6.25" customHeight="1" x14ac:dyDescent="0.35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6"/>
      <c r="P524" s="57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6.25" customHeight="1" x14ac:dyDescent="0.35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6"/>
      <c r="P525" s="57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6.25" customHeight="1" x14ac:dyDescent="0.35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6"/>
      <c r="P526" s="57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6.25" customHeight="1" x14ac:dyDescent="0.35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6"/>
      <c r="P527" s="57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6.25" customHeight="1" x14ac:dyDescent="0.35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6"/>
      <c r="P528" s="57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6.25" customHeight="1" x14ac:dyDescent="0.35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6"/>
      <c r="P529" s="57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6.25" customHeight="1" x14ac:dyDescent="0.35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6"/>
      <c r="P530" s="57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6.25" customHeight="1" x14ac:dyDescent="0.35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6"/>
      <c r="P531" s="57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6.25" customHeight="1" x14ac:dyDescent="0.35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6"/>
      <c r="P532" s="57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6.25" customHeight="1" x14ac:dyDescent="0.35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6"/>
      <c r="P533" s="57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6.25" customHeight="1" x14ac:dyDescent="0.35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6"/>
      <c r="P534" s="57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6.25" customHeight="1" x14ac:dyDescent="0.35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6"/>
      <c r="P535" s="57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6.25" customHeight="1" x14ac:dyDescent="0.35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6"/>
      <c r="P536" s="57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6.25" customHeight="1" x14ac:dyDescent="0.35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6"/>
      <c r="P537" s="57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6.25" customHeight="1" x14ac:dyDescent="0.35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6"/>
      <c r="P538" s="57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6.25" customHeight="1" x14ac:dyDescent="0.35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6"/>
      <c r="P539" s="57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6.25" customHeight="1" x14ac:dyDescent="0.35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6"/>
      <c r="P540" s="57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6.25" customHeight="1" x14ac:dyDescent="0.35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6"/>
      <c r="P541" s="57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6.25" customHeight="1" x14ac:dyDescent="0.35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6"/>
      <c r="P542" s="57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6.25" customHeight="1" x14ac:dyDescent="0.35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6"/>
      <c r="P543" s="57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6.25" customHeight="1" x14ac:dyDescent="0.35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6"/>
      <c r="P544" s="57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6.25" customHeight="1" x14ac:dyDescent="0.35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6"/>
      <c r="P545" s="57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6.25" customHeight="1" x14ac:dyDescent="0.35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6"/>
      <c r="P546" s="57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6.25" customHeight="1" x14ac:dyDescent="0.35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6"/>
      <c r="P547" s="57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6.25" customHeight="1" x14ac:dyDescent="0.35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6"/>
      <c r="P548" s="57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6.25" customHeight="1" x14ac:dyDescent="0.35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6"/>
      <c r="P549" s="57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6.25" customHeight="1" x14ac:dyDescent="0.35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6"/>
      <c r="P550" s="57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6.25" customHeight="1" x14ac:dyDescent="0.35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6"/>
      <c r="P551" s="57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6.25" customHeight="1" x14ac:dyDescent="0.35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6"/>
      <c r="P552" s="57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6.25" customHeight="1" x14ac:dyDescent="0.35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6"/>
      <c r="P553" s="57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6.25" customHeight="1" x14ac:dyDescent="0.35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6"/>
      <c r="P554" s="57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6.25" customHeight="1" x14ac:dyDescent="0.35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6"/>
      <c r="P555" s="57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6.25" customHeight="1" x14ac:dyDescent="0.35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6"/>
      <c r="P556" s="57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6.25" customHeight="1" x14ac:dyDescent="0.35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6"/>
      <c r="P557" s="57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6.25" customHeight="1" x14ac:dyDescent="0.35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6"/>
      <c r="P558" s="57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6.25" customHeight="1" x14ac:dyDescent="0.35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6"/>
      <c r="P559" s="57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6.25" customHeight="1" x14ac:dyDescent="0.35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6"/>
      <c r="P560" s="57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6.25" customHeight="1" x14ac:dyDescent="0.35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6"/>
      <c r="P561" s="57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6.25" customHeight="1" x14ac:dyDescent="0.35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6"/>
      <c r="P562" s="57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6.25" customHeight="1" x14ac:dyDescent="0.35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6"/>
      <c r="P563" s="57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6.25" customHeight="1" x14ac:dyDescent="0.35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6"/>
      <c r="P564" s="57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6.25" customHeight="1" x14ac:dyDescent="0.35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6"/>
      <c r="P565" s="57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6.25" customHeight="1" x14ac:dyDescent="0.35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6"/>
      <c r="P566" s="57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6.25" customHeight="1" x14ac:dyDescent="0.35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6"/>
      <c r="P567" s="57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6.25" customHeight="1" x14ac:dyDescent="0.35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6"/>
      <c r="P568" s="57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6.25" customHeight="1" x14ac:dyDescent="0.35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6"/>
      <c r="P569" s="57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6.25" customHeight="1" x14ac:dyDescent="0.35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6"/>
      <c r="P570" s="57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6.25" customHeight="1" x14ac:dyDescent="0.35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6"/>
      <c r="P571" s="57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6.25" customHeight="1" x14ac:dyDescent="0.35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6"/>
      <c r="P572" s="57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6.25" customHeight="1" x14ac:dyDescent="0.35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6"/>
      <c r="P573" s="57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6.25" customHeight="1" x14ac:dyDescent="0.35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6"/>
      <c r="P574" s="57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6.25" customHeight="1" x14ac:dyDescent="0.35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6"/>
      <c r="P575" s="57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6.25" customHeight="1" x14ac:dyDescent="0.35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6"/>
      <c r="P576" s="57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6.25" customHeight="1" x14ac:dyDescent="0.35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6"/>
      <c r="P577" s="57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6.25" customHeight="1" x14ac:dyDescent="0.35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6"/>
      <c r="P578" s="57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6.25" customHeight="1" x14ac:dyDescent="0.35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6"/>
      <c r="P579" s="57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6.25" customHeight="1" x14ac:dyDescent="0.35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6"/>
      <c r="P580" s="57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6.25" customHeight="1" x14ac:dyDescent="0.35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6"/>
      <c r="P581" s="57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6.25" customHeight="1" x14ac:dyDescent="0.35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6"/>
      <c r="P582" s="57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6.25" customHeight="1" x14ac:dyDescent="0.35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6"/>
      <c r="P583" s="57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6.25" customHeight="1" x14ac:dyDescent="0.35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6"/>
      <c r="P584" s="57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6.25" customHeight="1" x14ac:dyDescent="0.35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6"/>
      <c r="P585" s="57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6.25" customHeight="1" x14ac:dyDescent="0.35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6"/>
      <c r="P586" s="57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6.25" customHeight="1" x14ac:dyDescent="0.35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6"/>
      <c r="P587" s="57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6.25" customHeight="1" x14ac:dyDescent="0.35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6"/>
      <c r="P588" s="57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6.25" customHeight="1" x14ac:dyDescent="0.35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6"/>
      <c r="P589" s="57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6.25" customHeight="1" x14ac:dyDescent="0.35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6"/>
      <c r="P590" s="57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6.25" customHeight="1" x14ac:dyDescent="0.35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6"/>
      <c r="P591" s="57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6.25" customHeight="1" x14ac:dyDescent="0.35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6"/>
      <c r="P592" s="57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6.25" customHeight="1" x14ac:dyDescent="0.35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6"/>
      <c r="P593" s="57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6.25" customHeight="1" x14ac:dyDescent="0.35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6"/>
      <c r="P594" s="57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6.25" customHeight="1" x14ac:dyDescent="0.35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6"/>
      <c r="P595" s="57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6.25" customHeight="1" x14ac:dyDescent="0.35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6"/>
      <c r="P596" s="57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6.25" customHeight="1" x14ac:dyDescent="0.35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6"/>
      <c r="P597" s="57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6.25" customHeight="1" x14ac:dyDescent="0.35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6"/>
      <c r="P598" s="57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6.25" customHeight="1" x14ac:dyDescent="0.35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6"/>
      <c r="P599" s="57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6.25" customHeight="1" x14ac:dyDescent="0.35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6"/>
      <c r="P600" s="57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6.25" customHeight="1" x14ac:dyDescent="0.35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6"/>
      <c r="P601" s="57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6.25" customHeight="1" x14ac:dyDescent="0.35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6"/>
      <c r="P602" s="57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6.25" customHeight="1" x14ac:dyDescent="0.35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6"/>
      <c r="P603" s="57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6.25" customHeight="1" x14ac:dyDescent="0.35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6"/>
      <c r="P604" s="57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6.25" customHeight="1" x14ac:dyDescent="0.35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6"/>
      <c r="P605" s="57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6.25" customHeight="1" x14ac:dyDescent="0.35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6"/>
      <c r="P606" s="57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6.25" customHeight="1" x14ac:dyDescent="0.35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6"/>
      <c r="P607" s="57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6.25" customHeight="1" x14ac:dyDescent="0.35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6"/>
      <c r="P608" s="57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6.25" customHeight="1" x14ac:dyDescent="0.35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6"/>
      <c r="P609" s="57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6.25" customHeight="1" x14ac:dyDescent="0.35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6"/>
      <c r="P610" s="57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6.25" customHeight="1" x14ac:dyDescent="0.35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6"/>
      <c r="P611" s="57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6.25" customHeight="1" x14ac:dyDescent="0.35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6"/>
      <c r="P612" s="57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6.25" customHeight="1" x14ac:dyDescent="0.35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6"/>
      <c r="P613" s="57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6.25" customHeight="1" x14ac:dyDescent="0.35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6"/>
      <c r="P614" s="57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6.25" customHeight="1" x14ac:dyDescent="0.35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6"/>
      <c r="P615" s="57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6.25" customHeight="1" x14ac:dyDescent="0.35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6"/>
      <c r="P616" s="57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6.25" customHeight="1" x14ac:dyDescent="0.35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6"/>
      <c r="P617" s="57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6.25" customHeight="1" x14ac:dyDescent="0.35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6"/>
      <c r="P618" s="57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6.25" customHeight="1" x14ac:dyDescent="0.35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6"/>
      <c r="P619" s="57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6.25" customHeight="1" x14ac:dyDescent="0.35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6"/>
      <c r="P620" s="57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6.25" customHeight="1" x14ac:dyDescent="0.35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6"/>
      <c r="P621" s="57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6.25" customHeight="1" x14ac:dyDescent="0.35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6"/>
      <c r="P622" s="57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6.25" customHeight="1" x14ac:dyDescent="0.35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6"/>
      <c r="P623" s="57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6.25" customHeight="1" x14ac:dyDescent="0.35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6"/>
      <c r="P624" s="57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6.25" customHeight="1" x14ac:dyDescent="0.35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6"/>
      <c r="P625" s="57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6.25" customHeight="1" x14ac:dyDescent="0.35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6"/>
      <c r="P626" s="57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6.25" customHeight="1" x14ac:dyDescent="0.35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6"/>
      <c r="P627" s="57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6.25" customHeight="1" x14ac:dyDescent="0.35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6"/>
      <c r="P628" s="57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6.25" customHeight="1" x14ac:dyDescent="0.35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6"/>
      <c r="P629" s="57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6.25" customHeight="1" x14ac:dyDescent="0.35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6"/>
      <c r="P630" s="57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6.25" customHeight="1" x14ac:dyDescent="0.35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6"/>
      <c r="P631" s="57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6.25" customHeight="1" x14ac:dyDescent="0.35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6"/>
      <c r="P632" s="57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6.25" customHeight="1" x14ac:dyDescent="0.35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6"/>
      <c r="P633" s="57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6.25" customHeight="1" x14ac:dyDescent="0.35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6"/>
      <c r="P634" s="57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6.25" customHeight="1" x14ac:dyDescent="0.35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6"/>
      <c r="P635" s="57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6.25" customHeight="1" x14ac:dyDescent="0.35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6"/>
      <c r="P636" s="57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6.25" customHeight="1" x14ac:dyDescent="0.35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6"/>
      <c r="P637" s="57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6.25" customHeight="1" x14ac:dyDescent="0.35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6"/>
      <c r="P638" s="57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6.25" customHeight="1" x14ac:dyDescent="0.35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6"/>
      <c r="P639" s="57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6.25" customHeight="1" x14ac:dyDescent="0.35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6"/>
      <c r="P640" s="57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6.25" customHeight="1" x14ac:dyDescent="0.35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6"/>
      <c r="P641" s="57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6.25" customHeight="1" x14ac:dyDescent="0.35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6"/>
      <c r="P642" s="57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6.25" customHeight="1" x14ac:dyDescent="0.35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6"/>
      <c r="P643" s="57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6.25" customHeight="1" x14ac:dyDescent="0.35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6"/>
      <c r="P644" s="57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6.25" customHeight="1" x14ac:dyDescent="0.35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6"/>
      <c r="P645" s="57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6.25" customHeight="1" x14ac:dyDescent="0.35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6"/>
      <c r="P646" s="57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6.25" customHeight="1" x14ac:dyDescent="0.35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6"/>
      <c r="P647" s="57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6.25" customHeight="1" x14ac:dyDescent="0.35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6"/>
      <c r="P648" s="57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6.25" customHeight="1" x14ac:dyDescent="0.35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6"/>
      <c r="P649" s="57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6.25" customHeight="1" x14ac:dyDescent="0.35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6"/>
      <c r="P650" s="57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6.25" customHeight="1" x14ac:dyDescent="0.35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6"/>
      <c r="P651" s="57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6.25" customHeight="1" x14ac:dyDescent="0.35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6"/>
      <c r="P652" s="57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6.25" customHeight="1" x14ac:dyDescent="0.35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6"/>
      <c r="P653" s="57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6.25" customHeight="1" x14ac:dyDescent="0.35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6"/>
      <c r="P654" s="57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6.25" customHeight="1" x14ac:dyDescent="0.35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6"/>
      <c r="P655" s="57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6.25" customHeight="1" x14ac:dyDescent="0.35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6"/>
      <c r="P656" s="57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6.25" customHeight="1" x14ac:dyDescent="0.35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6"/>
      <c r="P657" s="57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6.25" customHeight="1" x14ac:dyDescent="0.35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6"/>
      <c r="P658" s="57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6.25" customHeight="1" x14ac:dyDescent="0.35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6"/>
      <c r="P659" s="57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6.25" customHeight="1" x14ac:dyDescent="0.35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6"/>
      <c r="P660" s="57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6.25" customHeight="1" x14ac:dyDescent="0.35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6"/>
      <c r="P661" s="57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6.25" customHeight="1" x14ac:dyDescent="0.35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6"/>
      <c r="P662" s="57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6.25" customHeight="1" x14ac:dyDescent="0.35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6"/>
      <c r="P663" s="57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6.25" customHeight="1" x14ac:dyDescent="0.35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6"/>
      <c r="P664" s="57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6.25" customHeight="1" x14ac:dyDescent="0.35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6"/>
      <c r="P665" s="57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6.25" customHeight="1" x14ac:dyDescent="0.35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6"/>
      <c r="P666" s="57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6.25" customHeight="1" x14ac:dyDescent="0.35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6"/>
      <c r="P667" s="57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6.25" customHeight="1" x14ac:dyDescent="0.35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6"/>
      <c r="P668" s="57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6.25" customHeight="1" x14ac:dyDescent="0.35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6"/>
      <c r="P669" s="57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6.25" customHeight="1" x14ac:dyDescent="0.35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6"/>
      <c r="P670" s="57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6.25" customHeight="1" x14ac:dyDescent="0.35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6"/>
      <c r="P671" s="57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6.25" customHeight="1" x14ac:dyDescent="0.35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6"/>
      <c r="P672" s="57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6.25" customHeight="1" x14ac:dyDescent="0.35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6"/>
      <c r="P673" s="57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6.25" customHeight="1" x14ac:dyDescent="0.35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6"/>
      <c r="P674" s="57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6.25" customHeight="1" x14ac:dyDescent="0.35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6"/>
      <c r="P675" s="57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6.25" customHeight="1" x14ac:dyDescent="0.35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6"/>
      <c r="P676" s="57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6.25" customHeight="1" x14ac:dyDescent="0.35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6"/>
      <c r="P677" s="57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6.25" customHeight="1" x14ac:dyDescent="0.35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6"/>
      <c r="P678" s="57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6.25" customHeight="1" x14ac:dyDescent="0.35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6"/>
      <c r="P679" s="57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6.25" customHeight="1" x14ac:dyDescent="0.35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6"/>
      <c r="P680" s="57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6.25" customHeight="1" x14ac:dyDescent="0.35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6"/>
      <c r="P681" s="57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6.25" customHeight="1" x14ac:dyDescent="0.35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6"/>
      <c r="P682" s="57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6.25" customHeight="1" x14ac:dyDescent="0.35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6"/>
      <c r="P683" s="57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6.25" customHeight="1" x14ac:dyDescent="0.35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6"/>
      <c r="P684" s="57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6.25" customHeight="1" x14ac:dyDescent="0.35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6"/>
      <c r="P685" s="57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6.25" customHeight="1" x14ac:dyDescent="0.35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6"/>
      <c r="P686" s="57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6.25" customHeight="1" x14ac:dyDescent="0.35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6"/>
      <c r="P687" s="57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6.25" customHeight="1" x14ac:dyDescent="0.35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6"/>
      <c r="P688" s="57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6.25" customHeight="1" x14ac:dyDescent="0.35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6"/>
      <c r="P689" s="57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6.25" customHeight="1" x14ac:dyDescent="0.35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6"/>
      <c r="P690" s="57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6.25" customHeight="1" x14ac:dyDescent="0.35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6"/>
      <c r="P691" s="57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6.25" customHeight="1" x14ac:dyDescent="0.35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6"/>
      <c r="P692" s="57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6.25" customHeight="1" x14ac:dyDescent="0.35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6"/>
      <c r="P693" s="57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6.25" customHeight="1" x14ac:dyDescent="0.35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6"/>
      <c r="P694" s="57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6.25" customHeight="1" x14ac:dyDescent="0.35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6"/>
      <c r="P695" s="57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6.25" customHeight="1" x14ac:dyDescent="0.35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6"/>
      <c r="P696" s="57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6.25" customHeight="1" x14ac:dyDescent="0.35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6"/>
      <c r="P697" s="57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6.25" customHeight="1" x14ac:dyDescent="0.35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6"/>
      <c r="P698" s="57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6.25" customHeight="1" x14ac:dyDescent="0.35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6"/>
      <c r="P699" s="57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6.25" customHeight="1" x14ac:dyDescent="0.35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6"/>
      <c r="P700" s="57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6.25" customHeight="1" x14ac:dyDescent="0.35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6"/>
      <c r="P701" s="57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6.25" customHeight="1" x14ac:dyDescent="0.35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6"/>
      <c r="P702" s="57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6.25" customHeight="1" x14ac:dyDescent="0.35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6"/>
      <c r="P703" s="57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6.25" customHeight="1" x14ac:dyDescent="0.35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6"/>
      <c r="P704" s="57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6.25" customHeight="1" x14ac:dyDescent="0.35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6"/>
      <c r="P705" s="57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6.25" customHeight="1" x14ac:dyDescent="0.35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6"/>
      <c r="P706" s="57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6.25" customHeight="1" x14ac:dyDescent="0.35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6"/>
      <c r="P707" s="57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6.25" customHeight="1" x14ac:dyDescent="0.35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6"/>
      <c r="P708" s="57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6.25" customHeight="1" x14ac:dyDescent="0.35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6"/>
      <c r="P709" s="57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6.25" customHeight="1" x14ac:dyDescent="0.35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6"/>
      <c r="P710" s="57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6.25" customHeight="1" x14ac:dyDescent="0.35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6"/>
      <c r="P711" s="57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6.25" customHeight="1" x14ac:dyDescent="0.35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6"/>
      <c r="P712" s="57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6.25" customHeight="1" x14ac:dyDescent="0.35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6"/>
      <c r="P713" s="57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6.25" customHeight="1" x14ac:dyDescent="0.35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6"/>
      <c r="P714" s="57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6.25" customHeight="1" x14ac:dyDescent="0.35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6"/>
      <c r="P715" s="57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6.25" customHeight="1" x14ac:dyDescent="0.35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6"/>
      <c r="P716" s="57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6.25" customHeight="1" x14ac:dyDescent="0.35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6"/>
      <c r="P717" s="57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6.25" customHeight="1" x14ac:dyDescent="0.35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6"/>
      <c r="P718" s="57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6.25" customHeight="1" x14ac:dyDescent="0.35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6"/>
      <c r="P719" s="57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6.25" customHeight="1" x14ac:dyDescent="0.35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6"/>
      <c r="P720" s="57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6.25" customHeight="1" x14ac:dyDescent="0.35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6"/>
      <c r="P721" s="57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6.25" customHeight="1" x14ac:dyDescent="0.35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6"/>
      <c r="P722" s="57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6.25" customHeight="1" x14ac:dyDescent="0.35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6"/>
      <c r="P723" s="57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6.25" customHeight="1" x14ac:dyDescent="0.35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6"/>
      <c r="P724" s="57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6.25" customHeight="1" x14ac:dyDescent="0.35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6"/>
      <c r="P725" s="57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6.25" customHeight="1" x14ac:dyDescent="0.35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6"/>
      <c r="P726" s="57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6.25" customHeight="1" x14ac:dyDescent="0.35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6"/>
      <c r="P727" s="57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6.25" customHeight="1" x14ac:dyDescent="0.35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6"/>
      <c r="P728" s="57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6.25" customHeight="1" x14ac:dyDescent="0.35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6"/>
      <c r="P729" s="57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6.25" customHeight="1" x14ac:dyDescent="0.35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6"/>
      <c r="P730" s="57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6.25" customHeight="1" x14ac:dyDescent="0.35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6"/>
      <c r="P731" s="57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6.25" customHeight="1" x14ac:dyDescent="0.35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6"/>
      <c r="P732" s="57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6.25" customHeight="1" x14ac:dyDescent="0.35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6"/>
      <c r="P733" s="57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6.25" customHeight="1" x14ac:dyDescent="0.35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6"/>
      <c r="P734" s="57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6.25" customHeight="1" x14ac:dyDescent="0.35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6"/>
      <c r="P735" s="57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6.25" customHeight="1" x14ac:dyDescent="0.35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6"/>
      <c r="P736" s="57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6.25" customHeight="1" x14ac:dyDescent="0.35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6"/>
      <c r="P737" s="57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6.25" customHeight="1" x14ac:dyDescent="0.35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6"/>
      <c r="P738" s="57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6.25" customHeight="1" x14ac:dyDescent="0.35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6"/>
      <c r="P739" s="57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6.25" customHeight="1" x14ac:dyDescent="0.35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6"/>
      <c r="P740" s="57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6.25" customHeight="1" x14ac:dyDescent="0.35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6"/>
      <c r="P741" s="57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6.25" customHeight="1" x14ac:dyDescent="0.35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6"/>
      <c r="P742" s="57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6.25" customHeight="1" x14ac:dyDescent="0.35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6"/>
      <c r="P743" s="57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6.25" customHeight="1" x14ac:dyDescent="0.35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6"/>
      <c r="P744" s="57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6.25" customHeight="1" x14ac:dyDescent="0.35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6"/>
      <c r="P745" s="57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6.25" customHeight="1" x14ac:dyDescent="0.35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6"/>
      <c r="P746" s="57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6.25" customHeight="1" x14ac:dyDescent="0.35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6"/>
      <c r="P747" s="57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6.25" customHeight="1" x14ac:dyDescent="0.35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6"/>
      <c r="P748" s="57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6.25" customHeight="1" x14ac:dyDescent="0.35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6"/>
      <c r="P749" s="57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6.25" customHeight="1" x14ac:dyDescent="0.35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6"/>
      <c r="P750" s="57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6.25" customHeight="1" x14ac:dyDescent="0.35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6"/>
      <c r="P751" s="57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6.25" customHeight="1" x14ac:dyDescent="0.35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6"/>
      <c r="P752" s="57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6.25" customHeight="1" x14ac:dyDescent="0.35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6"/>
      <c r="P753" s="57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6.25" customHeight="1" x14ac:dyDescent="0.35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6"/>
      <c r="P754" s="57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6.25" customHeight="1" x14ac:dyDescent="0.35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6"/>
      <c r="P755" s="57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6.25" customHeight="1" x14ac:dyDescent="0.35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6"/>
      <c r="P756" s="57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6.25" customHeight="1" x14ac:dyDescent="0.35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6"/>
      <c r="P757" s="57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6.25" customHeight="1" x14ac:dyDescent="0.35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6"/>
      <c r="P758" s="57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6.25" customHeight="1" x14ac:dyDescent="0.35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6"/>
      <c r="P759" s="57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6.25" customHeight="1" x14ac:dyDescent="0.35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6"/>
      <c r="P760" s="57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6.25" customHeight="1" x14ac:dyDescent="0.35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6"/>
      <c r="P761" s="57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6.25" customHeight="1" x14ac:dyDescent="0.35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6"/>
      <c r="P762" s="57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6.25" customHeight="1" x14ac:dyDescent="0.35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6"/>
      <c r="P763" s="57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6.25" customHeight="1" x14ac:dyDescent="0.35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6"/>
      <c r="P764" s="57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6.25" customHeight="1" x14ac:dyDescent="0.35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6"/>
      <c r="P765" s="57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6.25" customHeight="1" x14ac:dyDescent="0.35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6"/>
      <c r="P766" s="57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6.25" customHeight="1" x14ac:dyDescent="0.35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6"/>
      <c r="P767" s="57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6.25" customHeight="1" x14ac:dyDescent="0.35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6"/>
      <c r="P768" s="57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6.25" customHeight="1" x14ac:dyDescent="0.35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6"/>
      <c r="P769" s="57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6.25" customHeight="1" x14ac:dyDescent="0.35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6"/>
      <c r="P770" s="57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6.25" customHeight="1" x14ac:dyDescent="0.35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6"/>
      <c r="P771" s="57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6.25" customHeight="1" x14ac:dyDescent="0.35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6"/>
      <c r="P772" s="57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6.25" customHeight="1" x14ac:dyDescent="0.35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6"/>
      <c r="P773" s="57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6.25" customHeight="1" x14ac:dyDescent="0.35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6"/>
      <c r="P774" s="57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6.25" customHeight="1" x14ac:dyDescent="0.35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6"/>
      <c r="P775" s="57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6.25" customHeight="1" x14ac:dyDescent="0.35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6"/>
      <c r="P776" s="57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6.25" customHeight="1" x14ac:dyDescent="0.35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6"/>
      <c r="P777" s="57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6.25" customHeight="1" x14ac:dyDescent="0.35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6"/>
      <c r="P778" s="57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6.25" customHeight="1" x14ac:dyDescent="0.35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6"/>
      <c r="P779" s="57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6.25" customHeight="1" x14ac:dyDescent="0.35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6"/>
      <c r="P780" s="57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6.25" customHeight="1" x14ac:dyDescent="0.35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6"/>
      <c r="P781" s="57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6.25" customHeight="1" x14ac:dyDescent="0.35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6"/>
      <c r="P782" s="57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6.25" customHeight="1" x14ac:dyDescent="0.35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6"/>
      <c r="P783" s="57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6.25" customHeight="1" x14ac:dyDescent="0.35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6"/>
      <c r="P784" s="57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6.25" customHeight="1" x14ac:dyDescent="0.35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6"/>
      <c r="P785" s="57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6.25" customHeight="1" x14ac:dyDescent="0.35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6"/>
      <c r="P786" s="57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6.25" customHeight="1" x14ac:dyDescent="0.35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6"/>
      <c r="P787" s="57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6.25" customHeight="1" x14ac:dyDescent="0.35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6"/>
      <c r="P788" s="57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6.25" customHeight="1" x14ac:dyDescent="0.35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6"/>
      <c r="P789" s="57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6.25" customHeight="1" x14ac:dyDescent="0.35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6"/>
      <c r="P790" s="57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6.25" customHeight="1" x14ac:dyDescent="0.35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6"/>
      <c r="P791" s="57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6.25" customHeight="1" x14ac:dyDescent="0.35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6"/>
      <c r="P792" s="57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6.25" customHeight="1" x14ac:dyDescent="0.35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6"/>
      <c r="P793" s="57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6.25" customHeight="1" x14ac:dyDescent="0.35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6"/>
      <c r="P794" s="57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6.25" customHeight="1" x14ac:dyDescent="0.35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6"/>
      <c r="P795" s="57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6.25" customHeight="1" x14ac:dyDescent="0.35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6"/>
      <c r="P796" s="57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6.25" customHeight="1" x14ac:dyDescent="0.35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6"/>
      <c r="P797" s="57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6.25" customHeight="1" x14ac:dyDescent="0.35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6"/>
      <c r="P798" s="57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6.25" customHeight="1" x14ac:dyDescent="0.35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6"/>
      <c r="P799" s="57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6.25" customHeight="1" x14ac:dyDescent="0.35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6"/>
      <c r="P800" s="57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6.25" customHeight="1" x14ac:dyDescent="0.35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6"/>
      <c r="P801" s="57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6.25" customHeight="1" x14ac:dyDescent="0.35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6"/>
      <c r="P802" s="57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6.25" customHeight="1" x14ac:dyDescent="0.35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6"/>
      <c r="P803" s="57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6.25" customHeight="1" x14ac:dyDescent="0.35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6"/>
      <c r="P804" s="57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6.25" customHeight="1" x14ac:dyDescent="0.35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6"/>
      <c r="P805" s="57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6.25" customHeight="1" x14ac:dyDescent="0.35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6"/>
      <c r="P806" s="57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6.25" customHeight="1" x14ac:dyDescent="0.35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6"/>
      <c r="P807" s="57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6.25" customHeight="1" x14ac:dyDescent="0.35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6"/>
      <c r="P808" s="57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6.25" customHeight="1" x14ac:dyDescent="0.35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6"/>
      <c r="P809" s="57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6.25" customHeight="1" x14ac:dyDescent="0.35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6"/>
      <c r="P810" s="57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6.25" customHeight="1" x14ac:dyDescent="0.35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6"/>
      <c r="P811" s="57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6.25" customHeight="1" x14ac:dyDescent="0.35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6"/>
      <c r="P812" s="57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6.25" customHeight="1" x14ac:dyDescent="0.35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6"/>
      <c r="P813" s="57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6.25" customHeight="1" x14ac:dyDescent="0.35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6"/>
      <c r="P814" s="57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6.25" customHeight="1" x14ac:dyDescent="0.35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6"/>
      <c r="P815" s="57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6.25" customHeight="1" x14ac:dyDescent="0.35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6"/>
      <c r="P816" s="57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6.25" customHeight="1" x14ac:dyDescent="0.35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6"/>
      <c r="P817" s="57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6.25" customHeight="1" x14ac:dyDescent="0.35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6"/>
      <c r="P818" s="57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6.25" customHeight="1" x14ac:dyDescent="0.35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6"/>
      <c r="P819" s="57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6.25" customHeight="1" x14ac:dyDescent="0.35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6"/>
      <c r="P820" s="57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6.25" customHeight="1" x14ac:dyDescent="0.35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6"/>
      <c r="P821" s="57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6.25" customHeight="1" x14ac:dyDescent="0.35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6"/>
      <c r="P822" s="57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6.25" customHeight="1" x14ac:dyDescent="0.35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6"/>
      <c r="P823" s="57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6.25" customHeight="1" x14ac:dyDescent="0.35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6"/>
      <c r="P824" s="57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6.25" customHeight="1" x14ac:dyDescent="0.35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6"/>
      <c r="P825" s="57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6.25" customHeight="1" x14ac:dyDescent="0.35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6"/>
      <c r="P826" s="57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6.25" customHeight="1" x14ac:dyDescent="0.35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6"/>
      <c r="P827" s="57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6.25" customHeight="1" x14ac:dyDescent="0.35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6"/>
      <c r="P828" s="57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6.25" customHeight="1" x14ac:dyDescent="0.35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6"/>
      <c r="P829" s="57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6.25" customHeight="1" x14ac:dyDescent="0.35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6"/>
      <c r="P830" s="57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6.25" customHeight="1" x14ac:dyDescent="0.35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6"/>
      <c r="P831" s="57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6.25" customHeight="1" x14ac:dyDescent="0.35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6"/>
      <c r="P832" s="57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6.25" customHeight="1" x14ac:dyDescent="0.35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6"/>
      <c r="P833" s="57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6.25" customHeight="1" x14ac:dyDescent="0.35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6"/>
      <c r="P834" s="57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6.25" customHeight="1" x14ac:dyDescent="0.35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6"/>
      <c r="P835" s="57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6.25" customHeight="1" x14ac:dyDescent="0.35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6"/>
      <c r="P836" s="57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6.25" customHeight="1" x14ac:dyDescent="0.35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6"/>
      <c r="P837" s="57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6.25" customHeight="1" x14ac:dyDescent="0.35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6"/>
      <c r="P838" s="57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6.25" customHeight="1" x14ac:dyDescent="0.35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6"/>
      <c r="P839" s="57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6.25" customHeight="1" x14ac:dyDescent="0.35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6"/>
      <c r="P840" s="57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6.25" customHeight="1" x14ac:dyDescent="0.35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6"/>
      <c r="P841" s="57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6.25" customHeight="1" x14ac:dyDescent="0.35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6"/>
      <c r="P842" s="57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6.25" customHeight="1" x14ac:dyDescent="0.35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6"/>
      <c r="P843" s="57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6.25" customHeight="1" x14ac:dyDescent="0.35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6"/>
      <c r="P844" s="57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6.25" customHeight="1" x14ac:dyDescent="0.35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6"/>
      <c r="P845" s="57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6.25" customHeight="1" x14ac:dyDescent="0.35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6"/>
      <c r="P846" s="57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6.25" customHeight="1" x14ac:dyDescent="0.35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6"/>
      <c r="P847" s="57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6.25" customHeight="1" x14ac:dyDescent="0.35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6"/>
      <c r="P848" s="57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6.25" customHeight="1" x14ac:dyDescent="0.35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6"/>
      <c r="P849" s="57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6.25" customHeight="1" x14ac:dyDescent="0.35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6"/>
      <c r="P850" s="57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6.25" customHeight="1" x14ac:dyDescent="0.35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6"/>
      <c r="P851" s="57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6.25" customHeight="1" x14ac:dyDescent="0.35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6"/>
      <c r="P852" s="57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6.25" customHeight="1" x14ac:dyDescent="0.35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6"/>
      <c r="P853" s="57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6.25" customHeight="1" x14ac:dyDescent="0.35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6"/>
      <c r="P854" s="57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6.25" customHeight="1" x14ac:dyDescent="0.35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6"/>
      <c r="P855" s="57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6.25" customHeight="1" x14ac:dyDescent="0.35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6"/>
      <c r="P856" s="57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6.25" customHeight="1" x14ac:dyDescent="0.35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6"/>
      <c r="P857" s="57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6.25" customHeight="1" x14ac:dyDescent="0.35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6"/>
      <c r="P858" s="57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6.25" customHeight="1" x14ac:dyDescent="0.35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6"/>
      <c r="P859" s="57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6.25" customHeight="1" x14ac:dyDescent="0.35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6"/>
      <c r="P860" s="57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6.25" customHeight="1" x14ac:dyDescent="0.35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6"/>
      <c r="P861" s="57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6.25" customHeight="1" x14ac:dyDescent="0.35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6"/>
      <c r="P862" s="57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6.25" customHeight="1" x14ac:dyDescent="0.35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6"/>
      <c r="P863" s="57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6.25" customHeight="1" x14ac:dyDescent="0.35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6"/>
      <c r="P864" s="57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6.25" customHeight="1" x14ac:dyDescent="0.35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6"/>
      <c r="P865" s="57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6.25" customHeight="1" x14ac:dyDescent="0.35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6"/>
      <c r="P866" s="57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6.25" customHeight="1" x14ac:dyDescent="0.35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6"/>
      <c r="P867" s="57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6.25" customHeight="1" x14ac:dyDescent="0.35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6"/>
      <c r="P868" s="57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6.25" customHeight="1" x14ac:dyDescent="0.35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6"/>
      <c r="P869" s="57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6.25" customHeight="1" x14ac:dyDescent="0.35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6"/>
      <c r="P870" s="57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6.25" customHeight="1" x14ac:dyDescent="0.35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6"/>
      <c r="P871" s="57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6.25" customHeight="1" x14ac:dyDescent="0.35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6"/>
      <c r="P872" s="57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6.25" customHeight="1" x14ac:dyDescent="0.35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6"/>
      <c r="P873" s="57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6.25" customHeight="1" x14ac:dyDescent="0.35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6"/>
      <c r="P874" s="57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6.25" customHeight="1" x14ac:dyDescent="0.35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6"/>
      <c r="P875" s="57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6.25" customHeight="1" x14ac:dyDescent="0.35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6"/>
      <c r="P876" s="57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6.25" customHeight="1" x14ac:dyDescent="0.35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6"/>
      <c r="P877" s="57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6.25" customHeight="1" x14ac:dyDescent="0.35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6"/>
      <c r="P878" s="57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6.25" customHeight="1" x14ac:dyDescent="0.35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6"/>
      <c r="P879" s="57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6.25" customHeight="1" x14ac:dyDescent="0.35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6"/>
      <c r="P880" s="57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6.25" customHeight="1" x14ac:dyDescent="0.35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6"/>
      <c r="P881" s="57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6.25" customHeight="1" x14ac:dyDescent="0.35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6"/>
      <c r="P882" s="57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6.25" customHeight="1" x14ac:dyDescent="0.35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6"/>
      <c r="P883" s="57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6.25" customHeight="1" x14ac:dyDescent="0.35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6"/>
      <c r="P884" s="57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6.25" customHeight="1" x14ac:dyDescent="0.35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6"/>
      <c r="P885" s="57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6.25" customHeight="1" x14ac:dyDescent="0.35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6"/>
      <c r="P886" s="57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6.25" customHeight="1" x14ac:dyDescent="0.35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6"/>
      <c r="P887" s="57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6.25" customHeight="1" x14ac:dyDescent="0.35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6"/>
      <c r="P888" s="57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6.25" customHeight="1" x14ac:dyDescent="0.35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6"/>
      <c r="P889" s="57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6.25" customHeight="1" x14ac:dyDescent="0.35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6"/>
      <c r="P890" s="57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6.25" customHeight="1" x14ac:dyDescent="0.35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6"/>
      <c r="P891" s="57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6.25" customHeight="1" x14ac:dyDescent="0.35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6"/>
      <c r="P892" s="57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6.25" customHeight="1" x14ac:dyDescent="0.35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6"/>
      <c r="P893" s="57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6.25" customHeight="1" x14ac:dyDescent="0.35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6"/>
      <c r="P894" s="57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6.25" customHeight="1" x14ac:dyDescent="0.35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6"/>
      <c r="P895" s="57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6.25" customHeight="1" x14ac:dyDescent="0.35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6"/>
      <c r="P896" s="57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6.25" customHeight="1" x14ac:dyDescent="0.35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6"/>
      <c r="P897" s="57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6.25" customHeight="1" x14ac:dyDescent="0.35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6"/>
      <c r="P898" s="57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6.25" customHeight="1" x14ac:dyDescent="0.35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6"/>
      <c r="P899" s="57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6.25" customHeight="1" x14ac:dyDescent="0.35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6"/>
      <c r="P900" s="57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6.25" customHeight="1" x14ac:dyDescent="0.35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6"/>
      <c r="P901" s="57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6.25" customHeight="1" x14ac:dyDescent="0.35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6"/>
      <c r="P902" s="57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6.25" customHeight="1" x14ac:dyDescent="0.35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6"/>
      <c r="P903" s="57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6.25" customHeight="1" x14ac:dyDescent="0.35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6"/>
      <c r="P904" s="57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6.25" customHeight="1" x14ac:dyDescent="0.35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6"/>
      <c r="P905" s="57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6.25" customHeight="1" x14ac:dyDescent="0.35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6"/>
      <c r="P906" s="57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6.25" customHeight="1" x14ac:dyDescent="0.35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6"/>
      <c r="P907" s="57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6.25" customHeight="1" x14ac:dyDescent="0.35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6"/>
      <c r="P908" s="57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6.25" customHeight="1" x14ac:dyDescent="0.35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6"/>
      <c r="P909" s="57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6.25" customHeight="1" x14ac:dyDescent="0.35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6"/>
      <c r="P910" s="57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6.25" customHeight="1" x14ac:dyDescent="0.35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6"/>
      <c r="P911" s="57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6.25" customHeight="1" x14ac:dyDescent="0.35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6"/>
      <c r="P912" s="57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6.25" customHeight="1" x14ac:dyDescent="0.35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6"/>
      <c r="P913" s="57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6.25" customHeight="1" x14ac:dyDescent="0.35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6"/>
      <c r="P914" s="57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6.25" customHeight="1" x14ac:dyDescent="0.35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6"/>
      <c r="P915" s="57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6.25" customHeight="1" x14ac:dyDescent="0.35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6"/>
      <c r="P916" s="57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6.25" customHeight="1" x14ac:dyDescent="0.35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6"/>
      <c r="P917" s="57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6.25" customHeight="1" x14ac:dyDescent="0.35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6"/>
      <c r="P918" s="57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6.25" customHeight="1" x14ac:dyDescent="0.35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6"/>
      <c r="P919" s="57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6.25" customHeight="1" x14ac:dyDescent="0.35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6"/>
      <c r="P920" s="57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6.25" customHeight="1" x14ac:dyDescent="0.35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6"/>
      <c r="P921" s="57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6.25" customHeight="1" x14ac:dyDescent="0.35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6"/>
      <c r="P922" s="57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6.25" customHeight="1" x14ac:dyDescent="0.35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6"/>
      <c r="P923" s="57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6.25" customHeight="1" x14ac:dyDescent="0.35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6"/>
      <c r="P924" s="57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6.25" customHeight="1" x14ac:dyDescent="0.35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6"/>
      <c r="P925" s="57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6.25" customHeight="1" x14ac:dyDescent="0.35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6"/>
      <c r="P926" s="57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6.25" customHeight="1" x14ac:dyDescent="0.35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6"/>
      <c r="P927" s="57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6.25" customHeight="1" x14ac:dyDescent="0.35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6"/>
      <c r="P928" s="57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6.25" customHeight="1" x14ac:dyDescent="0.35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6"/>
      <c r="P929" s="57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6.25" customHeight="1" x14ac:dyDescent="0.35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6"/>
      <c r="P930" s="57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6.25" customHeight="1" x14ac:dyDescent="0.35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6"/>
      <c r="P931" s="57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6.25" customHeight="1" x14ac:dyDescent="0.35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6"/>
      <c r="P932" s="57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6.25" customHeight="1" x14ac:dyDescent="0.35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6"/>
      <c r="P933" s="57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6.25" customHeight="1" x14ac:dyDescent="0.35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6"/>
      <c r="P934" s="57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6.25" customHeight="1" x14ac:dyDescent="0.35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6"/>
      <c r="P935" s="57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6.25" customHeight="1" x14ac:dyDescent="0.35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6"/>
      <c r="P936" s="57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6.25" customHeight="1" x14ac:dyDescent="0.35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6"/>
      <c r="P937" s="57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6.25" customHeight="1" x14ac:dyDescent="0.35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6"/>
      <c r="P938" s="57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6.25" customHeight="1" x14ac:dyDescent="0.35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6"/>
      <c r="P939" s="57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6.25" customHeight="1" x14ac:dyDescent="0.35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6"/>
      <c r="P940" s="57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6.25" customHeight="1" x14ac:dyDescent="0.35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6"/>
      <c r="P941" s="57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6.25" customHeight="1" x14ac:dyDescent="0.35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6"/>
      <c r="P942" s="57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6.25" customHeight="1" x14ac:dyDescent="0.35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6"/>
      <c r="P943" s="57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6.25" customHeight="1" x14ac:dyDescent="0.35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6"/>
      <c r="P944" s="57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6.25" customHeight="1" x14ac:dyDescent="0.35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6"/>
      <c r="P945" s="57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6.25" customHeight="1" x14ac:dyDescent="0.35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6"/>
      <c r="P946" s="57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6.25" customHeight="1" x14ac:dyDescent="0.35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6"/>
      <c r="P947" s="57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6.25" customHeight="1" x14ac:dyDescent="0.35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6"/>
      <c r="P948" s="57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6.25" customHeight="1" x14ac:dyDescent="0.35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6"/>
      <c r="P949" s="57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6.25" customHeight="1" x14ac:dyDescent="0.35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6"/>
      <c r="P950" s="57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6.25" customHeight="1" x14ac:dyDescent="0.35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6"/>
      <c r="P951" s="57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6.25" customHeight="1" x14ac:dyDescent="0.35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6"/>
      <c r="P952" s="57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6.25" customHeight="1" x14ac:dyDescent="0.35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6"/>
      <c r="P953" s="57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6.25" customHeight="1" x14ac:dyDescent="0.35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6"/>
      <c r="P954" s="57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6.25" customHeight="1" x14ac:dyDescent="0.35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6"/>
      <c r="P955" s="57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6.25" customHeight="1" x14ac:dyDescent="0.35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6"/>
      <c r="P956" s="57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6.25" customHeight="1" x14ac:dyDescent="0.35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6"/>
      <c r="P957" s="57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6.25" customHeight="1" x14ac:dyDescent="0.35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6"/>
      <c r="P958" s="57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6.25" customHeight="1" x14ac:dyDescent="0.35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6"/>
      <c r="P959" s="57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6.25" customHeight="1" x14ac:dyDescent="0.35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6"/>
      <c r="P960" s="57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6.25" customHeight="1" x14ac:dyDescent="0.35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6"/>
      <c r="P961" s="57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6.25" customHeight="1" x14ac:dyDescent="0.35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6"/>
      <c r="P962" s="57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6.25" customHeight="1" x14ac:dyDescent="0.35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6"/>
      <c r="P963" s="57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6.25" customHeight="1" x14ac:dyDescent="0.35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6"/>
      <c r="P964" s="57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6.25" customHeight="1" x14ac:dyDescent="0.35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6"/>
      <c r="P965" s="57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6.25" customHeight="1" x14ac:dyDescent="0.35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6"/>
      <c r="P966" s="57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6.25" customHeight="1" x14ac:dyDescent="0.35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6"/>
      <c r="P967" s="57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6.25" customHeight="1" x14ac:dyDescent="0.35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6"/>
      <c r="P968" s="57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6.25" customHeight="1" x14ac:dyDescent="0.35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6"/>
      <c r="P969" s="57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6.25" customHeight="1" x14ac:dyDescent="0.35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6"/>
      <c r="P970" s="57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6.25" customHeight="1" x14ac:dyDescent="0.35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6"/>
      <c r="P971" s="57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6.25" customHeight="1" x14ac:dyDescent="0.35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6"/>
      <c r="P972" s="57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6.25" customHeight="1" x14ac:dyDescent="0.35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6"/>
      <c r="P973" s="57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6.25" customHeight="1" x14ac:dyDescent="0.35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6"/>
      <c r="P974" s="57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6.25" customHeight="1" x14ac:dyDescent="0.35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6"/>
      <c r="P975" s="57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6.25" customHeight="1" x14ac:dyDescent="0.35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6"/>
      <c r="P976" s="57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6.25" customHeight="1" x14ac:dyDescent="0.35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6"/>
      <c r="P977" s="57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6.25" customHeight="1" x14ac:dyDescent="0.35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6"/>
      <c r="P978" s="57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6.25" customHeight="1" x14ac:dyDescent="0.35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6"/>
      <c r="P979" s="57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6.25" customHeight="1" x14ac:dyDescent="0.35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6"/>
      <c r="P980" s="57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6.25" customHeight="1" x14ac:dyDescent="0.35">
      <c r="A981" s="4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6"/>
      <c r="P981" s="57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6.25" customHeight="1" x14ac:dyDescent="0.35">
      <c r="A982" s="4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6"/>
      <c r="P982" s="57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6.25" customHeight="1" x14ac:dyDescent="0.35">
      <c r="A983" s="4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6"/>
      <c r="P983" s="57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6.25" customHeight="1" x14ac:dyDescent="0.35">
      <c r="A984" s="4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6"/>
      <c r="P984" s="57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6.25" customHeight="1" x14ac:dyDescent="0.35">
      <c r="A985" s="4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6"/>
      <c r="P985" s="57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6.25" customHeight="1" x14ac:dyDescent="0.35">
      <c r="A986" s="4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6"/>
      <c r="P986" s="57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6.25" customHeight="1" x14ac:dyDescent="0.35">
      <c r="A987" s="4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6"/>
      <c r="P987" s="57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6.25" customHeight="1" x14ac:dyDescent="0.35">
      <c r="A988" s="4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6"/>
      <c r="P988" s="57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6.25" customHeight="1" x14ac:dyDescent="0.35">
      <c r="A989" s="4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6"/>
      <c r="P989" s="57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6.25" customHeight="1" x14ac:dyDescent="0.35">
      <c r="A990" s="4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6"/>
      <c r="P990" s="57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6.25" customHeight="1" x14ac:dyDescent="0.35">
      <c r="A991" s="4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6"/>
      <c r="P991" s="57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6.25" customHeight="1" x14ac:dyDescent="0.35">
      <c r="A992" s="4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6"/>
      <c r="P992" s="57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6.25" customHeight="1" x14ac:dyDescent="0.35">
      <c r="A993" s="4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6"/>
      <c r="P993" s="57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6.25" customHeight="1" x14ac:dyDescent="0.35">
      <c r="A994" s="4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6"/>
      <c r="P994" s="57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6.25" customHeight="1" x14ac:dyDescent="0.35">
      <c r="A995" s="4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6"/>
      <c r="P995" s="57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6.25" customHeight="1" x14ac:dyDescent="0.35">
      <c r="A996" s="4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6"/>
      <c r="P996" s="57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6.25" customHeight="1" x14ac:dyDescent="0.35">
      <c r="A997" s="4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6"/>
      <c r="P997" s="57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6.25" customHeight="1" x14ac:dyDescent="0.35">
      <c r="A998" s="4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6"/>
      <c r="P998" s="57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</sheetData>
  <mergeCells count="42">
    <mergeCell ref="B33:C33"/>
    <mergeCell ref="D33:E33"/>
    <mergeCell ref="C35:D35"/>
    <mergeCell ref="B30:C30"/>
    <mergeCell ref="D30:E30"/>
    <mergeCell ref="B31:C31"/>
    <mergeCell ref="D31:E31"/>
    <mergeCell ref="B32:C32"/>
    <mergeCell ref="D32:E32"/>
    <mergeCell ref="B29:C29"/>
    <mergeCell ref="D29:E29"/>
    <mergeCell ref="F18:N18"/>
    <mergeCell ref="F19:N19"/>
    <mergeCell ref="F20:N20"/>
    <mergeCell ref="G21:N21"/>
    <mergeCell ref="H22:N22"/>
    <mergeCell ref="H23:N23"/>
    <mergeCell ref="H24:N24"/>
    <mergeCell ref="H25:N25"/>
    <mergeCell ref="B27:E27"/>
    <mergeCell ref="B28:C28"/>
    <mergeCell ref="D28:E28"/>
    <mergeCell ref="E17:N17"/>
    <mergeCell ref="K5:N5"/>
    <mergeCell ref="F6:N6"/>
    <mergeCell ref="L7:N7"/>
    <mergeCell ref="K8:N8"/>
    <mergeCell ref="F9:N9"/>
    <mergeCell ref="K10:N10"/>
    <mergeCell ref="L12:N12"/>
    <mergeCell ref="F13:N13"/>
    <mergeCell ref="E14:N14"/>
    <mergeCell ref="L15:N15"/>
    <mergeCell ref="I16:N16"/>
    <mergeCell ref="A1:Q1"/>
    <mergeCell ref="A2:Q2"/>
    <mergeCell ref="A3:A4"/>
    <mergeCell ref="B3:B4"/>
    <mergeCell ref="C3:N3"/>
    <mergeCell ref="O3:O4"/>
    <mergeCell ref="P3:P4"/>
    <mergeCell ref="Q3:Q4"/>
  </mergeCells>
  <conditionalFormatting sqref="R5:R21">
    <cfRule type="cellIs" dxfId="1" priority="1" operator="equal">
      <formula>"Recheck"</formula>
    </cfRule>
    <cfRule type="cellIs" dxfId="0" priority="2" operator="equal">
      <formula>"Pass"</formula>
    </cfRule>
  </conditionalFormatting>
  <dataValidations count="2">
    <dataValidation type="whole" allowBlank="1" showInputMessage="1" showErrorMessage="1" errorTitle="ผลรวม" error="กรุณาตรวจสอบจำนวนข้อที่กรอก" sqref="Q5" xr:uid="{00000000-0002-0000-0B00-000000000000}">
      <formula1>0</formula1>
      <formula2>5</formula2>
    </dataValidation>
    <dataValidation allowBlank="1" showInputMessage="1" showErrorMessage="1" errorTitle="ไม่สามารถกรอกคะแนนได้" error="ไม่สามารถกรอกคะแนนได้" sqref="K5:N5" xr:uid="{00000000-0002-0000-0B00-000001000000}"/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4" workbookViewId="0">
      <selection activeCell="E7" sqref="E7"/>
    </sheetView>
  </sheetViews>
  <sheetFormatPr defaultColWidth="12.625" defaultRowHeight="15" customHeight="1" x14ac:dyDescent="0.2"/>
  <cols>
    <col min="1" max="1" width="11.625" customWidth="1"/>
    <col min="2" max="2" width="43.5" customWidth="1"/>
    <col min="3" max="9" width="6.25" customWidth="1"/>
    <col min="10" max="10" width="14.25" bestFit="1" customWidth="1"/>
    <col min="11" max="11" width="10.625" customWidth="1"/>
    <col min="12" max="26" width="8" customWidth="1"/>
  </cols>
  <sheetData>
    <row r="1" spans="1:26" ht="26.25" customHeight="1" x14ac:dyDescent="0.35">
      <c r="A1" s="198" t="s">
        <v>44</v>
      </c>
      <c r="B1" s="199"/>
      <c r="C1" s="199"/>
      <c r="D1" s="199"/>
      <c r="E1" s="199"/>
      <c r="F1" s="199"/>
      <c r="G1" s="199"/>
      <c r="H1" s="199"/>
      <c r="I1" s="199"/>
      <c r="J1" s="20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x14ac:dyDescent="0.35">
      <c r="A2" s="201" t="s">
        <v>45</v>
      </c>
      <c r="B2" s="202"/>
      <c r="C2" s="202"/>
      <c r="D2" s="202"/>
      <c r="E2" s="202"/>
      <c r="F2" s="202"/>
      <c r="G2" s="202"/>
      <c r="H2" s="202"/>
      <c r="I2" s="202"/>
      <c r="J2" s="20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x14ac:dyDescent="0.35">
      <c r="A3" s="204" t="s">
        <v>46</v>
      </c>
      <c r="B3" s="205"/>
      <c r="C3" s="205"/>
      <c r="D3" s="205"/>
      <c r="E3" s="205"/>
      <c r="F3" s="205"/>
      <c r="G3" s="205"/>
      <c r="H3" s="205"/>
      <c r="I3" s="205"/>
      <c r="J3" s="206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5">
      <c r="A4" s="207" t="s">
        <v>0</v>
      </c>
      <c r="B4" s="209" t="s">
        <v>1</v>
      </c>
      <c r="C4" s="211" t="s">
        <v>2</v>
      </c>
      <c r="D4" s="212"/>
      <c r="E4" s="212"/>
      <c r="F4" s="212"/>
      <c r="G4" s="212"/>
      <c r="H4" s="212"/>
      <c r="I4" s="213"/>
      <c r="J4" s="214" t="s">
        <v>48</v>
      </c>
      <c r="K4" s="187" t="s">
        <v>4</v>
      </c>
      <c r="L4" s="178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4">
      <c r="A5" s="208"/>
      <c r="B5" s="210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5"/>
      <c r="K5" s="188"/>
      <c r="L5" s="17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7">
        <v>1</v>
      </c>
      <c r="B6" s="8" t="s">
        <v>8</v>
      </c>
      <c r="C6" s="75">
        <v>1</v>
      </c>
      <c r="D6" s="189"/>
      <c r="E6" s="190"/>
      <c r="F6" s="190"/>
      <c r="G6" s="190"/>
      <c r="H6" s="190"/>
      <c r="I6" s="191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35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5"/>
      <c r="H7" s="196"/>
      <c r="I7" s="197"/>
      <c r="J7" s="5">
        <f>SUM(C7:F7)</f>
        <v>4</v>
      </c>
      <c r="K7" s="113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5"/>
      <c r="H8" s="196"/>
      <c r="I8" s="197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35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35">
      <c r="A10" s="7">
        <v>5</v>
      </c>
      <c r="B10" s="10" t="s">
        <v>14</v>
      </c>
      <c r="C10" s="75">
        <v>1</v>
      </c>
      <c r="D10" s="75">
        <v>1</v>
      </c>
      <c r="E10" s="181"/>
      <c r="F10" s="182"/>
      <c r="G10" s="182"/>
      <c r="H10" s="182"/>
      <c r="I10" s="183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35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92"/>
      <c r="H11" s="193"/>
      <c r="I11" s="194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4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4"/>
      <c r="G12" s="185"/>
      <c r="H12" s="185"/>
      <c r="I12" s="186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4">
      <c r="A13" s="17"/>
      <c r="B13" s="18"/>
      <c r="C13" s="19"/>
      <c r="D13" s="19"/>
      <c r="E13" s="19"/>
      <c r="F13" s="19"/>
      <c r="G13" s="180" t="s">
        <v>20</v>
      </c>
      <c r="H13" s="180"/>
      <c r="I13" s="180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4">
      <c r="A14" s="17"/>
      <c r="B14" s="23"/>
      <c r="C14" s="24"/>
      <c r="D14" s="25"/>
      <c r="E14" s="21"/>
      <c r="F14" s="21"/>
      <c r="G14" s="180" t="s">
        <v>22</v>
      </c>
      <c r="H14" s="180"/>
      <c r="I14" s="180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4">
      <c r="A15" s="17"/>
      <c r="B15" s="1"/>
      <c r="C15" s="21"/>
      <c r="D15" s="21"/>
      <c r="E15" s="21"/>
      <c r="F15" s="21"/>
      <c r="G15" s="180" t="s">
        <v>23</v>
      </c>
      <c r="H15" s="180"/>
      <c r="I15" s="180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4">
      <c r="A16" s="29"/>
      <c r="B16" s="30"/>
      <c r="C16" s="31"/>
      <c r="D16" s="31"/>
      <c r="E16" s="31"/>
      <c r="F16" s="31"/>
      <c r="G16" s="180" t="s">
        <v>34</v>
      </c>
      <c r="H16" s="180"/>
      <c r="I16" s="180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35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35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35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35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35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35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35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35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35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35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35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35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35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35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35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35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35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35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35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35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35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35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35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35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35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35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35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35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35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35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35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35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35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35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35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35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35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35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35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35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35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35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35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35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35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35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35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35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35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35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35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35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35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35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35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35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35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35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35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35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35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35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35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35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35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35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35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35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35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35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35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35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35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35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35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35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35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35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35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35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5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35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35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35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35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35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35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35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35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35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35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35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35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35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35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35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35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35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35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35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35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35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35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35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35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35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35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35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35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35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35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35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35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35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35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35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35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35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35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35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35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35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35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35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35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35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35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35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35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35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35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35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35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35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35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35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35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35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35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35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35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35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35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35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35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35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35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35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35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35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35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35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35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35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35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35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35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35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35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35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35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35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35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35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35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35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35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35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35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35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35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35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35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35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35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35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35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35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35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35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35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35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35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35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35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35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35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35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35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35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35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35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35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35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35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35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35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35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35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35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35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35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35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35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35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35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35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35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35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35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35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35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35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35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35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35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35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35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35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35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35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35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35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35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35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35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35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35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35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35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35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35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35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35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35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35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35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35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35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35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35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35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35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35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35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35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35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35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35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35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35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35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35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35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35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35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35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35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35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35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35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35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35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35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35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35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35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35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35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35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35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35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35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35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35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35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35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35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35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35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35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35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35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35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35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35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35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35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35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35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35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35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35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35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35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35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35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35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35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35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35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35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35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35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35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35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35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35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35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35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35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35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35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35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35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35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35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35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35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35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35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35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35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35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35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35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35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35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35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35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35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35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35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35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35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35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35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35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35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35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35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35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35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35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35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35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35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35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35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35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35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35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35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35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35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35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35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35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35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35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35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35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35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35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35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35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35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35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35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35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35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35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35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35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35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35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35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35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35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35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35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35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35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35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35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35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35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35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35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35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35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35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35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35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35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35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35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35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35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35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35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35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35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35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35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35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35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35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35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35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35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35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35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35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35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35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35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35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35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35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35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35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35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35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35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35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35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35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35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35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35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35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35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35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35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35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35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35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35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35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35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35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35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35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35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35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35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35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35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35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35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35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35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35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35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35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35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35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35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35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35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35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35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35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35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35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35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35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35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35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35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35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35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35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35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35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35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35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35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35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35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35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35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35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35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35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35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35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35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35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35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35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35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35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35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35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35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35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35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35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35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35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35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35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35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35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35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35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35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35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35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35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35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35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35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35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35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35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35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35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35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35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35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35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35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35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35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35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35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35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35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35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35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35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35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35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35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35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35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35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35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35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35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35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35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35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35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35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35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35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35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35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35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35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35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35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35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35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35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35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35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35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35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35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35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35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35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35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35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35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35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35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35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35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35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35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35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35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35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35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35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35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35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35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35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35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35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35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35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35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35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35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35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35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35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35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35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35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35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35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35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35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35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35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35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35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35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35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35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35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35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35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35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35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35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35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35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35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35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35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35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35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35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35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35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35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35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35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35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35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35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35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35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35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35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35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35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35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35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35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35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35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35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35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35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35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35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35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35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35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35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35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35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35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35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35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35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35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35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35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35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35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35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35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35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35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35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35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35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35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35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35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35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35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35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35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35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35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35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35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35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35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35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35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35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35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35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35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35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35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35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35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35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35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35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35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35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35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35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35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35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35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35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35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35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35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35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35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35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35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35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35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35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35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35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35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35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35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35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35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35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35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35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35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35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35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35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35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35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35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35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35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35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35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35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35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35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35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35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35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35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35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35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35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35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35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35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35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35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35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35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35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35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35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35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35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35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35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35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35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35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35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35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35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35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35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35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35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35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35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35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35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35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35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35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35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35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35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35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35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35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35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35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35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35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35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35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35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35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35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35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35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35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35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35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35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35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35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35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35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35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35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35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35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35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35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35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35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35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35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35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35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35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35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35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35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35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35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35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35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35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35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35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35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35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35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35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35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35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35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35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35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35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35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35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35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35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35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35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35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35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35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35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35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35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35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35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35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35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35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35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35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35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35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35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35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35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35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35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35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35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35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35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35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35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35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35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35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35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35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35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35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35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35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35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35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35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35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35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35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35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35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35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35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35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35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35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35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35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35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35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35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35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35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35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35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35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35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35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35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35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35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35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35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35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35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35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35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35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35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35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35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35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35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35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35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35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35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35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35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35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35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35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35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35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35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35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35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35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35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35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35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35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35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35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35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35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35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35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35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35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35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35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35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35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35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35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35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35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35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35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35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35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35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35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35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35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35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35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35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35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35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35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35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35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35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35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35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35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35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35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35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35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35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35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35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35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35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35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35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35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35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35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35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1:J1"/>
    <mergeCell ref="A2:J2"/>
    <mergeCell ref="A3:J3"/>
    <mergeCell ref="A4:A5"/>
    <mergeCell ref="B4:B5"/>
    <mergeCell ref="C4:I4"/>
    <mergeCell ref="J4:J5"/>
    <mergeCell ref="L4:L5"/>
    <mergeCell ref="G13:I13"/>
    <mergeCell ref="G14:I14"/>
    <mergeCell ref="G15:I15"/>
    <mergeCell ref="G16:I16"/>
    <mergeCell ref="E10:I10"/>
    <mergeCell ref="F12:I12"/>
    <mergeCell ref="K4:K5"/>
    <mergeCell ref="D6:I6"/>
    <mergeCell ref="G11:I11"/>
    <mergeCell ref="G8:I8"/>
    <mergeCell ref="G7:I7"/>
  </mergeCells>
  <conditionalFormatting sqref="M6:M12">
    <cfRule type="cellIs" dxfId="31" priority="1" operator="equal">
      <formula>"Recheck"</formula>
    </cfRule>
    <cfRule type="cellIs" dxfId="30" priority="2" operator="equal">
      <formula>"Pass"</formula>
    </cfRule>
  </conditionalFormatting>
  <printOptions horizontalCentered="1"/>
  <pageMargins left="0.11811023622047245" right="0.11811023622047245" top="0.74803149606299213" bottom="0.74803149606299213" header="0" footer="0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opLeftCell="A3" workbookViewId="0">
      <selection activeCell="K7" sqref="K7"/>
    </sheetView>
  </sheetViews>
  <sheetFormatPr defaultColWidth="12.625" defaultRowHeight="15" customHeight="1" x14ac:dyDescent="0.2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 x14ac:dyDescent="0.35">
      <c r="A1" s="198" t="s">
        <v>44</v>
      </c>
      <c r="B1" s="199"/>
      <c r="C1" s="199"/>
      <c r="D1" s="199"/>
      <c r="E1" s="199"/>
      <c r="F1" s="199"/>
      <c r="G1" s="199"/>
      <c r="H1" s="199"/>
      <c r="I1" s="199"/>
      <c r="J1" s="20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4">
      <c r="A2" s="201" t="s">
        <v>45</v>
      </c>
      <c r="B2" s="202"/>
      <c r="C2" s="202"/>
      <c r="D2" s="202"/>
      <c r="E2" s="202"/>
      <c r="F2" s="202"/>
      <c r="G2" s="202"/>
      <c r="H2" s="202"/>
      <c r="I2" s="202"/>
      <c r="J2" s="20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4">
      <c r="A3" s="204" t="s">
        <v>46</v>
      </c>
      <c r="B3" s="205"/>
      <c r="C3" s="205"/>
      <c r="D3" s="205"/>
      <c r="E3" s="205"/>
      <c r="F3" s="205"/>
      <c r="G3" s="205"/>
      <c r="H3" s="205"/>
      <c r="I3" s="205"/>
      <c r="J3" s="206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5">
      <c r="A4" s="207" t="s">
        <v>0</v>
      </c>
      <c r="B4" s="209" t="s">
        <v>1</v>
      </c>
      <c r="C4" s="211" t="s">
        <v>2</v>
      </c>
      <c r="D4" s="212"/>
      <c r="E4" s="212"/>
      <c r="F4" s="212"/>
      <c r="G4" s="212"/>
      <c r="H4" s="212"/>
      <c r="I4" s="213"/>
      <c r="J4" s="214" t="s">
        <v>48</v>
      </c>
      <c r="K4" s="187" t="s">
        <v>4</v>
      </c>
      <c r="L4" s="178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4">
      <c r="A5" s="208"/>
      <c r="B5" s="210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5"/>
      <c r="K5" s="188"/>
      <c r="L5" s="17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7">
        <v>1</v>
      </c>
      <c r="B6" s="8" t="s">
        <v>8</v>
      </c>
      <c r="C6" s="75">
        <v>1</v>
      </c>
      <c r="D6" s="189"/>
      <c r="E6" s="190"/>
      <c r="F6" s="190"/>
      <c r="G6" s="190"/>
      <c r="H6" s="190"/>
      <c r="I6" s="191"/>
      <c r="J6" s="5">
        <f>SUM(C6)</f>
        <v>1</v>
      </c>
      <c r="K6" s="107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35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5"/>
      <c r="H7" s="196"/>
      <c r="I7" s="197"/>
      <c r="J7" s="5">
        <f>SUM(C7:F7)</f>
        <v>4</v>
      </c>
      <c r="K7" s="107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5"/>
      <c r="H8" s="196"/>
      <c r="I8" s="197"/>
      <c r="J8" s="5">
        <f>SUM(C8:F8)</f>
        <v>4</v>
      </c>
      <c r="K8" s="107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35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7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35">
      <c r="A10" s="7">
        <v>5</v>
      </c>
      <c r="B10" s="10" t="s">
        <v>14</v>
      </c>
      <c r="C10" s="75">
        <v>1</v>
      </c>
      <c r="D10" s="75">
        <v>1</v>
      </c>
      <c r="E10" s="181"/>
      <c r="F10" s="182"/>
      <c r="G10" s="182"/>
      <c r="H10" s="182"/>
      <c r="I10" s="183"/>
      <c r="J10" s="5">
        <f>SUM(C10:D10)</f>
        <v>2</v>
      </c>
      <c r="K10" s="107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35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92"/>
      <c r="H11" s="193"/>
      <c r="I11" s="194"/>
      <c r="J11" s="5">
        <f>SUM(C11:F11)</f>
        <v>4</v>
      </c>
      <c r="K11" s="107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4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4"/>
      <c r="G12" s="185"/>
      <c r="H12" s="185"/>
      <c r="I12" s="186"/>
      <c r="J12" s="5">
        <f>SUM(C12:E12)</f>
        <v>3</v>
      </c>
      <c r="K12" s="107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4">
      <c r="A13" s="17"/>
      <c r="B13" s="18"/>
      <c r="C13" s="19"/>
      <c r="D13" s="19"/>
      <c r="E13" s="19"/>
      <c r="F13" s="19"/>
      <c r="G13" s="180" t="s">
        <v>20</v>
      </c>
      <c r="H13" s="180"/>
      <c r="I13" s="180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4">
      <c r="A14" s="17"/>
      <c r="B14" s="23"/>
      <c r="C14" s="24"/>
      <c r="D14" s="25"/>
      <c r="E14" s="21"/>
      <c r="F14" s="21"/>
      <c r="G14" s="180" t="s">
        <v>22</v>
      </c>
      <c r="H14" s="180"/>
      <c r="I14" s="180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4">
      <c r="A15" s="17"/>
      <c r="B15" s="1"/>
      <c r="C15" s="21"/>
      <c r="D15" s="21"/>
      <c r="E15" s="21"/>
      <c r="F15" s="21"/>
      <c r="G15" s="180" t="s">
        <v>23</v>
      </c>
      <c r="H15" s="180"/>
      <c r="I15" s="180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4">
      <c r="A16" s="29"/>
      <c r="B16" s="30"/>
      <c r="C16" s="31"/>
      <c r="D16" s="31"/>
      <c r="E16" s="31"/>
      <c r="F16" s="31"/>
      <c r="G16" s="180" t="s">
        <v>34</v>
      </c>
      <c r="H16" s="180"/>
      <c r="I16" s="180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35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35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35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35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35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35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35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35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35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35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35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35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35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35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35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35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35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35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35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35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35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35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35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35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35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35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35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35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35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35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35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35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35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35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35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35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35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35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35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35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35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35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35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35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35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35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35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35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35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35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35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35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35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35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35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35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35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35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35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35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35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35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35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35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35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35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35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35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35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35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35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35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35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35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35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35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35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35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35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35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5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35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35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35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35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35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35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35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35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35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35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35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35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35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35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35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35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35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35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35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35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35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35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35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35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35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35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35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35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35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35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35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35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35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35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35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35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35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35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35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35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35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35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35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35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35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35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35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35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35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35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35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35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35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35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35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35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35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35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35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35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35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35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35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35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35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35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35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35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35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35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35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35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35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35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35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35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35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35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35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35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35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35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35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35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35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35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35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35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35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35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35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35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35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35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35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35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35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35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35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35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35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35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35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35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35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35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35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35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35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35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35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35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35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35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35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35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35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35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35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35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35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35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35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35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35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35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35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35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35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35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35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35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35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35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35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35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35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35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35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35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35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35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35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35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35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35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35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35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35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35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35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35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35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35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35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35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35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35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35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35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35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35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35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35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35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35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35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35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35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35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35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35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35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35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35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35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35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35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35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35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35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35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35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35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35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35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35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35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35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35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35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35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35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35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35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35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35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35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35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35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35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35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35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35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35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35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35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35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35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35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35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35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35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35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35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35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35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35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35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35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35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35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35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35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35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35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35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35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35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35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35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35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35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35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35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35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35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35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35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35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35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35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35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35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35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35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35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35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35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35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35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35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35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35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35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35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35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35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35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35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35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35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35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35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35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35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35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35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35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35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35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35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35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35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35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35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35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35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35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35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35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35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35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35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35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35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35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35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35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35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35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35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35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35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35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35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35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35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35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35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35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35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35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35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35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35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35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35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35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35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35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35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35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35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35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35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35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35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35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35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35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35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35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35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35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35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35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35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35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35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35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35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35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35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35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35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35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35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35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35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35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35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35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35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35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35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35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35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35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35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35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35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35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35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35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35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35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35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35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35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35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35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35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35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35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35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35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35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35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35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35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35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35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35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35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35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35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35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35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35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35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35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35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35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35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35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35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35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35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35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35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35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35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35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35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35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35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35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35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35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35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35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35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35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35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35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35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35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35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35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35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35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35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35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35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35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35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35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35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35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35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35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35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35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35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35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35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35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35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35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35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35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35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35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35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35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35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35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35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35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35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35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35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35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35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35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35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35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35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35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35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35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35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35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35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35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35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35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35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35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35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35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35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35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35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35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35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35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35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35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35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35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35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35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35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35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35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35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35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35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35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35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35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35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35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35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35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35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35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35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35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35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35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35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35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35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35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35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35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35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35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35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35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35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35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35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35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35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35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35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35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35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35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35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35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35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35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35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35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35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35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35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35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35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35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35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35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35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35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35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35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35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35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35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35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35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35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35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35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35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35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35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35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35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35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35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35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35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35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35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35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35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35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35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35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35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35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35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35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35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35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35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35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35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35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35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35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35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35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35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35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35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35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35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35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35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35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35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35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35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35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35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35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35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35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35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35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35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35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35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35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35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35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35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35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35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35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35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35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35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35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35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35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35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35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35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35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35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35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35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35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35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35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35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35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35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35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35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35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35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35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35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35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35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35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35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35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35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35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35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35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35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35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35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35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35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35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35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35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35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35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35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35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35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35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35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35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35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35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35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35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35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35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35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35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35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35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35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35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35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35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35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35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35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35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35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35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35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35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35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35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35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35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35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35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35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35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35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35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35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35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35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35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35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35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35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35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35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35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35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35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35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35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35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35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35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35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35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35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35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35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35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35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35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35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35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35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35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35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35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35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35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35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35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35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35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35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35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35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35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35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35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35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35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35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35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35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35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35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35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35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35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35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35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35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35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35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35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35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35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35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35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35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35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35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35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35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35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35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35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35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35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35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35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35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35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35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35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35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35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35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35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35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35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35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35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35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35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35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35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35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35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35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35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35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35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35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35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35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35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35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35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35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35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35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35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35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35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35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35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35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35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35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35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35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35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35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35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35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35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35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35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35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35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35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35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35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35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35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35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35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35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35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35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35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35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35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35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35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35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35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35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35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35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35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35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35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35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35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35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35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35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35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35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35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35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35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35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35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35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35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35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35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35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35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35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35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35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35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35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35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35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35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35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35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35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35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35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35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35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35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35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35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35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35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35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35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35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35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35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35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35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35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35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35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35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35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35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35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35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35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35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35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35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35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35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35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35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35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35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35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35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35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35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35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35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35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35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35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35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35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35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35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F12:I12"/>
    <mergeCell ref="E10:I10"/>
    <mergeCell ref="D6:I6"/>
    <mergeCell ref="C4:I4"/>
    <mergeCell ref="K4:K5"/>
    <mergeCell ref="J4:J5"/>
    <mergeCell ref="G8:I8"/>
    <mergeCell ref="G7:I7"/>
  </mergeCells>
  <conditionalFormatting sqref="M6:M12">
    <cfRule type="cellIs" dxfId="29" priority="1" operator="equal">
      <formula>"Recheck"</formula>
    </cfRule>
    <cfRule type="cellIs" dxfId="28" priority="2" operator="equal">
      <formula>"Pass"</formula>
    </cfRule>
  </conditionalFormatting>
  <pageMargins left="0.7" right="0.7" top="0.75" bottom="0.75" header="0" footer="0"/>
  <pageSetup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activeCell="K7" sqref="K7"/>
    </sheetView>
  </sheetViews>
  <sheetFormatPr defaultColWidth="12.625" defaultRowHeight="15" customHeight="1" x14ac:dyDescent="0.2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 x14ac:dyDescent="0.35">
      <c r="A1" s="198" t="s">
        <v>44</v>
      </c>
      <c r="B1" s="199"/>
      <c r="C1" s="199"/>
      <c r="D1" s="199"/>
      <c r="E1" s="199"/>
      <c r="F1" s="199"/>
      <c r="G1" s="199"/>
      <c r="H1" s="199"/>
      <c r="I1" s="199"/>
      <c r="J1" s="20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4">
      <c r="A2" s="201" t="s">
        <v>45</v>
      </c>
      <c r="B2" s="202"/>
      <c r="C2" s="202"/>
      <c r="D2" s="202"/>
      <c r="E2" s="202"/>
      <c r="F2" s="202"/>
      <c r="G2" s="202"/>
      <c r="H2" s="202"/>
      <c r="I2" s="202"/>
      <c r="J2" s="20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4">
      <c r="A3" s="204" t="s">
        <v>46</v>
      </c>
      <c r="B3" s="205"/>
      <c r="C3" s="205"/>
      <c r="D3" s="205"/>
      <c r="E3" s="205"/>
      <c r="F3" s="205"/>
      <c r="G3" s="205"/>
      <c r="H3" s="205"/>
      <c r="I3" s="205"/>
      <c r="J3" s="206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5">
      <c r="A4" s="207" t="s">
        <v>0</v>
      </c>
      <c r="B4" s="209" t="s">
        <v>1</v>
      </c>
      <c r="C4" s="211" t="s">
        <v>2</v>
      </c>
      <c r="D4" s="212"/>
      <c r="E4" s="212"/>
      <c r="F4" s="212"/>
      <c r="G4" s="212"/>
      <c r="H4" s="212"/>
      <c r="I4" s="213"/>
      <c r="J4" s="214" t="s">
        <v>48</v>
      </c>
      <c r="K4" s="187" t="s">
        <v>4</v>
      </c>
      <c r="L4" s="178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4">
      <c r="A5" s="208"/>
      <c r="B5" s="210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5"/>
      <c r="K5" s="188"/>
      <c r="L5" s="17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7">
        <v>1</v>
      </c>
      <c r="B6" s="8" t="s">
        <v>8</v>
      </c>
      <c r="C6" s="75">
        <v>1</v>
      </c>
      <c r="D6" s="189"/>
      <c r="E6" s="190"/>
      <c r="F6" s="190"/>
      <c r="G6" s="190"/>
      <c r="H6" s="190"/>
      <c r="I6" s="191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35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5"/>
      <c r="H7" s="196"/>
      <c r="I7" s="197"/>
      <c r="J7" s="5">
        <f>SUM(C7:F7)</f>
        <v>4</v>
      </c>
      <c r="K7" s="106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5"/>
      <c r="H8" s="196"/>
      <c r="I8" s="197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35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35">
      <c r="A10" s="7">
        <v>5</v>
      </c>
      <c r="B10" s="10" t="s">
        <v>14</v>
      </c>
      <c r="C10" s="75">
        <v>1</v>
      </c>
      <c r="D10" s="75">
        <v>1</v>
      </c>
      <c r="E10" s="181"/>
      <c r="F10" s="182"/>
      <c r="G10" s="182"/>
      <c r="H10" s="182"/>
      <c r="I10" s="183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35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92"/>
      <c r="H11" s="193"/>
      <c r="I11" s="194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4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4"/>
      <c r="G12" s="185"/>
      <c r="H12" s="185"/>
      <c r="I12" s="186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4">
      <c r="A13" s="17"/>
      <c r="B13" s="18"/>
      <c r="C13" s="19"/>
      <c r="D13" s="19"/>
      <c r="E13" s="19"/>
      <c r="F13" s="19"/>
      <c r="G13" s="180" t="s">
        <v>20</v>
      </c>
      <c r="H13" s="180"/>
      <c r="I13" s="180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4">
      <c r="A14" s="17"/>
      <c r="B14" s="23"/>
      <c r="C14" s="24"/>
      <c r="D14" s="25"/>
      <c r="E14" s="21"/>
      <c r="F14" s="21"/>
      <c r="G14" s="180" t="s">
        <v>22</v>
      </c>
      <c r="H14" s="180"/>
      <c r="I14" s="180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4">
      <c r="A15" s="17"/>
      <c r="B15" s="1"/>
      <c r="C15" s="21"/>
      <c r="D15" s="21"/>
      <c r="E15" s="21"/>
      <c r="F15" s="21"/>
      <c r="G15" s="180" t="s">
        <v>23</v>
      </c>
      <c r="H15" s="180"/>
      <c r="I15" s="180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4">
      <c r="A16" s="29"/>
      <c r="B16" s="30"/>
      <c r="C16" s="31"/>
      <c r="D16" s="31"/>
      <c r="E16" s="31"/>
      <c r="F16" s="31"/>
      <c r="G16" s="180" t="s">
        <v>34</v>
      </c>
      <c r="H16" s="180"/>
      <c r="I16" s="180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35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35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35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35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35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35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35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35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35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35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35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35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35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35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35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35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35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35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35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35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35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35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35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35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35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35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35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35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35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35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35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35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35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35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35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35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35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35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35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35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35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35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35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35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35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35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35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35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35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35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35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35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35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35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35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35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35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35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35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35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35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35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35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35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35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35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35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35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35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35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35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35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35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35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35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35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35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35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35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35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5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35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35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35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35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35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35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35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35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35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35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35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35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35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35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35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35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35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35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35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35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35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35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35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35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35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35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35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35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35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35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35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35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35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35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35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35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35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35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35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35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35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35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35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35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35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35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35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35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35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35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35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35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35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35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35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35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35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35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35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35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35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35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35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35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35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35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35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35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35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35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35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35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35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35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35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35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35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35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35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35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35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35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35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35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35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35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35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35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35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35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35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35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35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35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35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35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35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35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35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35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35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35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35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35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35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35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35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35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35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35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35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35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35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35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35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35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35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35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35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35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35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35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35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35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35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35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35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35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35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35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35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35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35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35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35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35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35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35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35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35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35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35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35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35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35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35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35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35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35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35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35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35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35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35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35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35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35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35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35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35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35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35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35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35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35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35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35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35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35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35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35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35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35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35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35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35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35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35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35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35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35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35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35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35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35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35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35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35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35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35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35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35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35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35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35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35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35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35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35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35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35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35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35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35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35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35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35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35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35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35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35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35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35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35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35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35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35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35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35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35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35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35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35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35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35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35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35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35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35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35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35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35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35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35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35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35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35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35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35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35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35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35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35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35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35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35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35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35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35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35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35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35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35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35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35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35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35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35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35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35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35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35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35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35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35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35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35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35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35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35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35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35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35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35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35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35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35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35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35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35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35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35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35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35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35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35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35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35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35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35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35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35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35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35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35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35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35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35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35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35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35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35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35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35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35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35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35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35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35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35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35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35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35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35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35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35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35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35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35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35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35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35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35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35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35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35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35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35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35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35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35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35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35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35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35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35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35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35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35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35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35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35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35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35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35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35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35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35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35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35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35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35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35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35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35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35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35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35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35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35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35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35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35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35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35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35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35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35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35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35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35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35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35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35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35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35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35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35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35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35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35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35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35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35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35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35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35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35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35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35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35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35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35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35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35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35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35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35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35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35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35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35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35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35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35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35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35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35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35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35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35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35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35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35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35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35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35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35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35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35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35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35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35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35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35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35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35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35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35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35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35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35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35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35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35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35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35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35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35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35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35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35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35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35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35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35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35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35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35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35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35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35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35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35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35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35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35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35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35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35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35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35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35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35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35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35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35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35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35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35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35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35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35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35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35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35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35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35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35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35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35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35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35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35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35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35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35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35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35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35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35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35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35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35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35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35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35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35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35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35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35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35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35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35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35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35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35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35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35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35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35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35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35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35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35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35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35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35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35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35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35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35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35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35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35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35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35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35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35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35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35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35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35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35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35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35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35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35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35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35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35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35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35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35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35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35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35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35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35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35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35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35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35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35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35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35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35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35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35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35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35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35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35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35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35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35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35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35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35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35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35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35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35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35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35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35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35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35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35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35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35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35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35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35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35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35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35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35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35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35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35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35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35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35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35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35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35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35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35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35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35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35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35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35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35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35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35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35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35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35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35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35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35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35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35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35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35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35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35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35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35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35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35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35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35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35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35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35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35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35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35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35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35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35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35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35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35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35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35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35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35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35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35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35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35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35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35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35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35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35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35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35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35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35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35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35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35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35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35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35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35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35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35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35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35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35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35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35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35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35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35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35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35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35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35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35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35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35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35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35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35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35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35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35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35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35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35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35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35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35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35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35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35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35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35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35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35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35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35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35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35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35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35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35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35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35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35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35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35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35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35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35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35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35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35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35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35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35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35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35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35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35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35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35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35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35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35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35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35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35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35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35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35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35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35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35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35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35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35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35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35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35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35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35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35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35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35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35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35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35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35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35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35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35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35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35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35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35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35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35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35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35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35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35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35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35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35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35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35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35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35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35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35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35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35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35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35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35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35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35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35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35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35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35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35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35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35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35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35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35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35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35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35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35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35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35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35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35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35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35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35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35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35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35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35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35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35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35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35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35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35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35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35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35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35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35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35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35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35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35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35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35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35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35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35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35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35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35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35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35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35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35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35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35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35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35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35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35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35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35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35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35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35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35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35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35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35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35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35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35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35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35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35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35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35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35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35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35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35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35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35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35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35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35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35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35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35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35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35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35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35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35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35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35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35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35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35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35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35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35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35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35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35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35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35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35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35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35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35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35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35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35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35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35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35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35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35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35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35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35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35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35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35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F12:I12"/>
    <mergeCell ref="E10:I10"/>
    <mergeCell ref="D6:I6"/>
    <mergeCell ref="C4:I4"/>
    <mergeCell ref="K4:K5"/>
    <mergeCell ref="J4:J5"/>
    <mergeCell ref="G8:I8"/>
    <mergeCell ref="G7:I7"/>
  </mergeCells>
  <conditionalFormatting sqref="M6:M12">
    <cfRule type="cellIs" dxfId="27" priority="1" operator="equal">
      <formula>"Recheck"</formula>
    </cfRule>
    <cfRule type="cellIs" dxfId="26" priority="2" operator="equal">
      <formula>"Pass"</formula>
    </cfRule>
  </conditionalFormatting>
  <pageMargins left="0.7" right="0.7" top="0.75" bottom="0.75" header="0" footer="0"/>
  <pageSetup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J10" sqref="J10"/>
    </sheetView>
  </sheetViews>
  <sheetFormatPr defaultColWidth="12.625" defaultRowHeight="15" customHeight="1" x14ac:dyDescent="0.2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 x14ac:dyDescent="0.35">
      <c r="A1" s="198" t="s">
        <v>44</v>
      </c>
      <c r="B1" s="199"/>
      <c r="C1" s="199"/>
      <c r="D1" s="199"/>
      <c r="E1" s="199"/>
      <c r="F1" s="199"/>
      <c r="G1" s="199"/>
      <c r="H1" s="199"/>
      <c r="I1" s="199"/>
      <c r="J1" s="20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4">
      <c r="A2" s="201" t="s">
        <v>45</v>
      </c>
      <c r="B2" s="202"/>
      <c r="C2" s="202"/>
      <c r="D2" s="202"/>
      <c r="E2" s="202"/>
      <c r="F2" s="202"/>
      <c r="G2" s="202"/>
      <c r="H2" s="202"/>
      <c r="I2" s="202"/>
      <c r="J2" s="20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4">
      <c r="A3" s="204" t="s">
        <v>46</v>
      </c>
      <c r="B3" s="205"/>
      <c r="C3" s="205"/>
      <c r="D3" s="205"/>
      <c r="E3" s="205"/>
      <c r="F3" s="205"/>
      <c r="G3" s="205"/>
      <c r="H3" s="205"/>
      <c r="I3" s="205"/>
      <c r="J3" s="206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5">
      <c r="A4" s="207" t="s">
        <v>0</v>
      </c>
      <c r="B4" s="209" t="s">
        <v>1</v>
      </c>
      <c r="C4" s="211" t="s">
        <v>2</v>
      </c>
      <c r="D4" s="212"/>
      <c r="E4" s="212"/>
      <c r="F4" s="212"/>
      <c r="G4" s="212"/>
      <c r="H4" s="212"/>
      <c r="I4" s="213"/>
      <c r="J4" s="214" t="s">
        <v>48</v>
      </c>
      <c r="K4" s="187" t="s">
        <v>4</v>
      </c>
      <c r="L4" s="178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4">
      <c r="A5" s="208"/>
      <c r="B5" s="210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5"/>
      <c r="K5" s="188"/>
      <c r="L5" s="17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7">
        <v>1</v>
      </c>
      <c r="B6" s="8" t="s">
        <v>8</v>
      </c>
      <c r="C6" s="75">
        <v>1</v>
      </c>
      <c r="D6" s="189"/>
      <c r="E6" s="190"/>
      <c r="F6" s="190"/>
      <c r="G6" s="190"/>
      <c r="H6" s="190"/>
      <c r="I6" s="191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35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5"/>
      <c r="H7" s="196"/>
      <c r="I7" s="197"/>
      <c r="J7" s="5">
        <f>SUM(C7:F7)</f>
        <v>4</v>
      </c>
      <c r="K7" s="106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5"/>
      <c r="H8" s="196"/>
      <c r="I8" s="197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35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35">
      <c r="A10" s="7">
        <v>5</v>
      </c>
      <c r="B10" s="10" t="s">
        <v>14</v>
      </c>
      <c r="C10" s="75">
        <v>1</v>
      </c>
      <c r="D10" s="75">
        <v>1</v>
      </c>
      <c r="E10" s="181"/>
      <c r="F10" s="182"/>
      <c r="G10" s="182"/>
      <c r="H10" s="182"/>
      <c r="I10" s="183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35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92"/>
      <c r="H11" s="193"/>
      <c r="I11" s="194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4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4"/>
      <c r="G12" s="185"/>
      <c r="H12" s="185"/>
      <c r="I12" s="186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4">
      <c r="A13" s="17"/>
      <c r="B13" s="18"/>
      <c r="C13" s="19"/>
      <c r="D13" s="19"/>
      <c r="E13" s="19"/>
      <c r="F13" s="19"/>
      <c r="G13" s="180" t="s">
        <v>20</v>
      </c>
      <c r="H13" s="180"/>
      <c r="I13" s="180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4">
      <c r="A14" s="17"/>
      <c r="B14" s="23"/>
      <c r="C14" s="24"/>
      <c r="D14" s="25"/>
      <c r="E14" s="21"/>
      <c r="F14" s="21"/>
      <c r="G14" s="180" t="s">
        <v>22</v>
      </c>
      <c r="H14" s="180"/>
      <c r="I14" s="180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4">
      <c r="A15" s="17"/>
      <c r="B15" s="1"/>
      <c r="C15" s="21"/>
      <c r="D15" s="21"/>
      <c r="E15" s="21"/>
      <c r="F15" s="21"/>
      <c r="G15" s="180" t="s">
        <v>23</v>
      </c>
      <c r="H15" s="180"/>
      <c r="I15" s="180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4">
      <c r="A16" s="29"/>
      <c r="B16" s="30"/>
      <c r="C16" s="31"/>
      <c r="D16" s="31"/>
      <c r="E16" s="31"/>
      <c r="F16" s="31"/>
      <c r="G16" s="180" t="s">
        <v>34</v>
      </c>
      <c r="H16" s="180"/>
      <c r="I16" s="180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35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35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35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35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35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35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35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35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35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35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35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35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35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35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35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35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35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35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35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35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35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35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35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35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35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35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35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35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35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35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35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35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35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35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35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35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35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35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35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35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35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35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35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35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35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35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35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35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35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35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35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35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35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35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35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35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35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35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35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35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35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35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35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35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35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35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35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35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35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35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35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35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35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35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35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35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35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35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35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35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5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35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35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35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35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35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35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35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35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35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35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35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35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35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35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35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35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35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35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35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35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35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35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35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35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35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35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35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35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35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35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35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35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35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35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35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35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35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35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35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35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35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35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35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35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35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35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35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35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35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35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35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35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35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35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35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35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35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35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35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35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35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35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35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35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35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35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35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35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35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35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35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35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35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35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35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35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35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35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35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35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35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35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35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35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35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35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35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35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35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35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35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35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35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35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35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35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35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35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35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35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35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35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35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35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35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35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35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35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35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35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35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35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35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35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35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35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35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35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35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35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35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35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35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35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35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35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35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35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35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35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35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35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35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35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35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35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35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35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35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35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35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35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35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35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35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35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35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35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35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35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35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35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35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35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35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35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35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35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35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35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35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35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35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35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35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35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35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35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35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35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35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35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35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35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35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35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35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35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35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35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35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35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35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35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35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35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35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35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35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35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35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35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35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35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35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35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35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35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35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35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35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35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35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35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35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35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35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35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35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35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35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35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35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35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35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35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35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35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35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35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35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35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35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35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35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35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35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35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35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35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35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35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35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35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35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35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35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35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35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35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35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35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35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35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35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35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35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35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35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35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35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35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35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35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35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35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35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35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35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35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35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35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35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35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35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35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35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35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35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35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35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35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35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35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35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35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35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35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35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35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35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35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35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35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35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35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35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35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35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35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35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35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35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35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35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35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35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35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35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35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35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35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35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35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35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35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35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35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35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35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35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35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35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35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35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35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35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35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35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35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35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35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35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35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35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35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35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35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35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35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35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35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35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35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35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35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35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35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35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35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35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35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35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35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35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35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35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35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35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35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35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35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35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35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35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35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35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35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35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35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35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35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35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35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35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35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35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35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35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35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35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35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35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35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35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35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35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35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35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35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35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35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35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35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35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35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35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35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35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35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35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35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35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35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35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35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35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35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35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35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35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35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35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35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35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35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35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35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35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35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35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35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35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35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35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35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35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35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35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35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35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35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35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35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35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35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35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35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35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35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35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35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35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35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35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35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35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35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35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35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35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35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35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35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35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35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35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35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35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35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35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35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35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35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35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35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35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35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35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35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35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35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35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35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35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35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35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35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35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35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35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35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35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35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35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35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35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35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35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35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35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35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35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35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35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35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35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35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35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35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35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35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35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35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35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35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35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35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35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35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35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35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35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35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35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35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35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35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35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35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35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35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35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35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35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35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35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35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35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35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35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35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35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35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35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35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35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35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35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35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35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35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35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35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35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35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35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35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35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35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35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35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35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35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35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35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35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35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35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35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35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35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35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35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35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35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35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35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35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35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35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35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35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35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35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35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35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35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35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35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35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35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35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35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35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35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35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35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35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35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35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35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35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35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35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35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35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35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35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35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35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35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35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35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35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35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35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35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35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35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35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35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35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35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35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35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35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35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35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35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35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35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35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35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35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35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35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35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35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35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35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35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35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35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35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35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35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35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35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35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35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35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35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35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35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35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35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35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35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35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35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35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35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35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35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35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35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35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35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35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35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35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35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35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35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35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35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35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35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35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35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35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35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35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35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35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35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35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35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35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35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35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35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35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35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35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35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35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35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35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35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35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35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35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35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35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35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35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35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35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35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35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35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35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35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35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35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35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35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35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35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35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35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35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35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35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35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35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35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35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35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35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35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35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35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35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35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35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35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35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35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35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35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35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35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35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35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35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35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35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35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35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35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35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35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35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35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35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35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35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35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35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35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35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35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35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35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35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35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35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35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35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35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35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35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35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35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35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35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35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35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35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35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35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35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35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35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35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35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35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35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35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35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35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35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35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35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35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35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35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35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35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35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35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35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35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35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35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35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35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35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35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35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35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35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35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35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35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35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35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35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35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35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35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35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35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35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35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35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35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35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35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35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35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35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35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35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35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35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35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35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35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35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35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35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35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35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35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35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35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35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35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35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35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35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35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35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35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35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35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35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35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35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35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35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35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35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35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35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35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35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35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35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35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35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35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35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35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35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35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35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35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35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35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35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35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35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35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35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35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35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35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35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35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35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35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35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35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35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35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35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35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35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35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35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35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35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35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35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35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35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35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35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35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35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35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35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35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35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35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35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35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35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F12:I12"/>
    <mergeCell ref="E10:I10"/>
    <mergeCell ref="D6:I6"/>
    <mergeCell ref="C4:I4"/>
    <mergeCell ref="K4:K5"/>
    <mergeCell ref="J4:J5"/>
    <mergeCell ref="G8:I8"/>
    <mergeCell ref="G7:I7"/>
  </mergeCells>
  <conditionalFormatting sqref="M6:M12">
    <cfRule type="cellIs" dxfId="25" priority="1" operator="equal">
      <formula>"Recheck"</formula>
    </cfRule>
    <cfRule type="cellIs" dxfId="24" priority="2" operator="equal">
      <formula>"Pass"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4" workbookViewId="0">
      <selection activeCell="K11" sqref="K11"/>
    </sheetView>
  </sheetViews>
  <sheetFormatPr defaultColWidth="12.625" defaultRowHeight="15" customHeight="1" x14ac:dyDescent="0.2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 x14ac:dyDescent="0.35">
      <c r="A1" s="198" t="s">
        <v>44</v>
      </c>
      <c r="B1" s="199"/>
      <c r="C1" s="199"/>
      <c r="D1" s="199"/>
      <c r="E1" s="199"/>
      <c r="F1" s="199"/>
      <c r="G1" s="199"/>
      <c r="H1" s="199"/>
      <c r="I1" s="199"/>
      <c r="J1" s="20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4">
      <c r="A2" s="201" t="s">
        <v>45</v>
      </c>
      <c r="B2" s="202"/>
      <c r="C2" s="202"/>
      <c r="D2" s="202"/>
      <c r="E2" s="202"/>
      <c r="F2" s="202"/>
      <c r="G2" s="202"/>
      <c r="H2" s="202"/>
      <c r="I2" s="202"/>
      <c r="J2" s="20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4">
      <c r="A3" s="204" t="s">
        <v>46</v>
      </c>
      <c r="B3" s="205"/>
      <c r="C3" s="205"/>
      <c r="D3" s="205"/>
      <c r="E3" s="205"/>
      <c r="F3" s="205"/>
      <c r="G3" s="205"/>
      <c r="H3" s="205"/>
      <c r="I3" s="205"/>
      <c r="J3" s="206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5">
      <c r="A4" s="207" t="s">
        <v>0</v>
      </c>
      <c r="B4" s="209" t="s">
        <v>1</v>
      </c>
      <c r="C4" s="211" t="s">
        <v>2</v>
      </c>
      <c r="D4" s="212"/>
      <c r="E4" s="212"/>
      <c r="F4" s="212"/>
      <c r="G4" s="212"/>
      <c r="H4" s="212"/>
      <c r="I4" s="213"/>
      <c r="J4" s="214" t="s">
        <v>48</v>
      </c>
      <c r="K4" s="187" t="s">
        <v>4</v>
      </c>
      <c r="L4" s="178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4">
      <c r="A5" s="208"/>
      <c r="B5" s="210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5"/>
      <c r="K5" s="188"/>
      <c r="L5" s="17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7">
        <v>1</v>
      </c>
      <c r="B6" s="8" t="s">
        <v>8</v>
      </c>
      <c r="C6" s="75">
        <v>1</v>
      </c>
      <c r="D6" s="189"/>
      <c r="E6" s="190"/>
      <c r="F6" s="190"/>
      <c r="G6" s="190"/>
      <c r="H6" s="190"/>
      <c r="I6" s="191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35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5"/>
      <c r="H7" s="196"/>
      <c r="I7" s="197"/>
      <c r="J7" s="5">
        <f>SUM(C7:F7)</f>
        <v>4</v>
      </c>
      <c r="K7" s="106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5"/>
      <c r="H8" s="196"/>
      <c r="I8" s="197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35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35">
      <c r="A10" s="7">
        <v>5</v>
      </c>
      <c r="B10" s="10" t="s">
        <v>14</v>
      </c>
      <c r="C10" s="75">
        <v>1</v>
      </c>
      <c r="D10" s="75">
        <v>1</v>
      </c>
      <c r="E10" s="181"/>
      <c r="F10" s="182"/>
      <c r="G10" s="182"/>
      <c r="H10" s="182"/>
      <c r="I10" s="183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35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92"/>
      <c r="H11" s="193"/>
      <c r="I11" s="194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4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4"/>
      <c r="G12" s="185"/>
      <c r="H12" s="185"/>
      <c r="I12" s="186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4">
      <c r="A13" s="17"/>
      <c r="B13" s="18"/>
      <c r="C13" s="19"/>
      <c r="D13" s="19"/>
      <c r="E13" s="19"/>
      <c r="F13" s="19"/>
      <c r="G13" s="180" t="s">
        <v>20</v>
      </c>
      <c r="H13" s="180"/>
      <c r="I13" s="180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4">
      <c r="A14" s="17"/>
      <c r="B14" s="23"/>
      <c r="C14" s="24"/>
      <c r="D14" s="25"/>
      <c r="E14" s="21"/>
      <c r="F14" s="21"/>
      <c r="G14" s="180" t="s">
        <v>22</v>
      </c>
      <c r="H14" s="180"/>
      <c r="I14" s="180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4">
      <c r="A15" s="17"/>
      <c r="B15" s="1"/>
      <c r="C15" s="21"/>
      <c r="D15" s="21"/>
      <c r="E15" s="21"/>
      <c r="F15" s="21"/>
      <c r="G15" s="180" t="s">
        <v>23</v>
      </c>
      <c r="H15" s="180"/>
      <c r="I15" s="180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4">
      <c r="A16" s="29"/>
      <c r="B16" s="30"/>
      <c r="C16" s="31"/>
      <c r="D16" s="31"/>
      <c r="E16" s="31"/>
      <c r="F16" s="31"/>
      <c r="G16" s="180" t="s">
        <v>34</v>
      </c>
      <c r="H16" s="180"/>
      <c r="I16" s="180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35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35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35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35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35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35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35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35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35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35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35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35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35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35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35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35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35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35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35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35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35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35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35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35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35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35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35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35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35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35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35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35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35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35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35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35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35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35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35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35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35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35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35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35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35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35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35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35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35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35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35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35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35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35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35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35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35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35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35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35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35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35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35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35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35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35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35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35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35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35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35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35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35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35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35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35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35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35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35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35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5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35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35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35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35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35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35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35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35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35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35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35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35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35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35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35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35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35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35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35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35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35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35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35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35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35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35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35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35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35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35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35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35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35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35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35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35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35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35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35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35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35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35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35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35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35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35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35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35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35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35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35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35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35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35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35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35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35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35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35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35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35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35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35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35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35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35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35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35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35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35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35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35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35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35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35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35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35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35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35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35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35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35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35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35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35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35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35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35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35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35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35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35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35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35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35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35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35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35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35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35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35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35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35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35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35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35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35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35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35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35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35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35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35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35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35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35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35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35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35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35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35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35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35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35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35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35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35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35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35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35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35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35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35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35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35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35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35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35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35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35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35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35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35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35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35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35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35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35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35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35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35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35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35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35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35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35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35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35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35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35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35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35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35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35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35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35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35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35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35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35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35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35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35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35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35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35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35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35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35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35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35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35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35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35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35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35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35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35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35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35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35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35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35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35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35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35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35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35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35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35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35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35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35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35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35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35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35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35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35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35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35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35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35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35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35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35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35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35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35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35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35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35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35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35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35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35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35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35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35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35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35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35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35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35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35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35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35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35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35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35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35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35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35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35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35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35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35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35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35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35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35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35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35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35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35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35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35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35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35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35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35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35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35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35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35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35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35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35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35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35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35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35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35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35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35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35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35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35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35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35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35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35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35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35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35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35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35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35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35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35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35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35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35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35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35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35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35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35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35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35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35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35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35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35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35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35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35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35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35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35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35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35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35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35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35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35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35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35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35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35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35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35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35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35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35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35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35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35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35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35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35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35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35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35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35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35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35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35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35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35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35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35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35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35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35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35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35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35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35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35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35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35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35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35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35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35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35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35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35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35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35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35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35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35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35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35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35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35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35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35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35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35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35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35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35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35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35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35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35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35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35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35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35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35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35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35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35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35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35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35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35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35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35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35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35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35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35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35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35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35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35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35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35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35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35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35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35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35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35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35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35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35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35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35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35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35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35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35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35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35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35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35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35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35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35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35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35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35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35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35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35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35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35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35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35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35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35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35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35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35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35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35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35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35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35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35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35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35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35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35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35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35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35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35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35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35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35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35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35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35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35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35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35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35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35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35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35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35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35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35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35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35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35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35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35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35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35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35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35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35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35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35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35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35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35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35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35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35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35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35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35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35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35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35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35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35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35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35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35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35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35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35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35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35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35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35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35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35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35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35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35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35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35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35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35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35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35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35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35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35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35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35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35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35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35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35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35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35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35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35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35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35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35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35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35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35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35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35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35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35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35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35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35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35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35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35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35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35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35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35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35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35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35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35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35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35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35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35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35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35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35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35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35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35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35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35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35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35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35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35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35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35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35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35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35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35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35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35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35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35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35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35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35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35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35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35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35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35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35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35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35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35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35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35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35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35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35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35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35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35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35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35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35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35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35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35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35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35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35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35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35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35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35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35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35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35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35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35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35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35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35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35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35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35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35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35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35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35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35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35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35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35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35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35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35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35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35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35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35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35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35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35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35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35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35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35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35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35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35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35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35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35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35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35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35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35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35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35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35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35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35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35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35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35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35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35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35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35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35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35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35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35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35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35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35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35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35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35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35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35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35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35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35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35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35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35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35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35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35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35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35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35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35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35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35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35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35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35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35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35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35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35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35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35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35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35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35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35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35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35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35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35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35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35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35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35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35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35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35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35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35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35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35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35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35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35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35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35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35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35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35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35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35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35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35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35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35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35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35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35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35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35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35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35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35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35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35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35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35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35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35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35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35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35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35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35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35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35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35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35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35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35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35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35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35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35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35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35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35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35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35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35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35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35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35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35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35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35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35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35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35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35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35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35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35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35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35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35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35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35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35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35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35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35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35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35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35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35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35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35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35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35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35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35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35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35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35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35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35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35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35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35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35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35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35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35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35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35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35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35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35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35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35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35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35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35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35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35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35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35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35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35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35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35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35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35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35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35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35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35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35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35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35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35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35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35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35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35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35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35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35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35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35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35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35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35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35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35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35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35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35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35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35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35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35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35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35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35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35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35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35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35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35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35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35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35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35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35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35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35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35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35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35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35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35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35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35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35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35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35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35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35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35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35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35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35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35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35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35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35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35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35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35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F12:I12"/>
    <mergeCell ref="E10:I10"/>
    <mergeCell ref="D6:I6"/>
    <mergeCell ref="C4:I4"/>
    <mergeCell ref="K4:K5"/>
    <mergeCell ref="J4:J5"/>
    <mergeCell ref="G8:I8"/>
    <mergeCell ref="G7:I7"/>
  </mergeCells>
  <conditionalFormatting sqref="M6:M12">
    <cfRule type="cellIs" dxfId="23" priority="1" operator="equal">
      <formula>"Recheck"</formula>
    </cfRule>
    <cfRule type="cellIs" dxfId="22" priority="2" operator="equal">
      <formula>"Pass"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A4" workbookViewId="0">
      <selection activeCell="E8" sqref="E8"/>
    </sheetView>
  </sheetViews>
  <sheetFormatPr defaultColWidth="12.625" defaultRowHeight="15" customHeight="1" x14ac:dyDescent="0.2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 x14ac:dyDescent="0.35">
      <c r="A1" s="198" t="s">
        <v>49</v>
      </c>
      <c r="B1" s="199"/>
      <c r="C1" s="199"/>
      <c r="D1" s="199"/>
      <c r="E1" s="199"/>
      <c r="F1" s="199"/>
      <c r="G1" s="199"/>
      <c r="H1" s="199"/>
      <c r="I1" s="199"/>
      <c r="J1" s="20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 x14ac:dyDescent="0.4">
      <c r="A2" s="201" t="s">
        <v>45</v>
      </c>
      <c r="B2" s="202"/>
      <c r="C2" s="202"/>
      <c r="D2" s="202"/>
      <c r="E2" s="202"/>
      <c r="F2" s="202"/>
      <c r="G2" s="202"/>
      <c r="H2" s="202"/>
      <c r="I2" s="202"/>
      <c r="J2" s="20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 x14ac:dyDescent="0.4">
      <c r="A3" s="204" t="s">
        <v>46</v>
      </c>
      <c r="B3" s="205"/>
      <c r="C3" s="205"/>
      <c r="D3" s="205"/>
      <c r="E3" s="205"/>
      <c r="F3" s="205"/>
      <c r="G3" s="205"/>
      <c r="H3" s="205"/>
      <c r="I3" s="205"/>
      <c r="J3" s="206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5">
      <c r="A4" s="207" t="s">
        <v>0</v>
      </c>
      <c r="B4" s="209" t="s">
        <v>1</v>
      </c>
      <c r="C4" s="211" t="s">
        <v>2</v>
      </c>
      <c r="D4" s="212"/>
      <c r="E4" s="212"/>
      <c r="F4" s="212"/>
      <c r="G4" s="212"/>
      <c r="H4" s="212"/>
      <c r="I4" s="213"/>
      <c r="J4" s="214" t="s">
        <v>48</v>
      </c>
      <c r="K4" s="187" t="s">
        <v>4</v>
      </c>
      <c r="L4" s="178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 x14ac:dyDescent="0.4">
      <c r="A5" s="208"/>
      <c r="B5" s="210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5"/>
      <c r="K5" s="188"/>
      <c r="L5" s="17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 x14ac:dyDescent="0.35">
      <c r="A6" s="7">
        <v>1</v>
      </c>
      <c r="B6" s="8" t="s">
        <v>8</v>
      </c>
      <c r="C6" s="75">
        <v>1</v>
      </c>
      <c r="D6" s="189"/>
      <c r="E6" s="190"/>
      <c r="F6" s="190"/>
      <c r="G6" s="190"/>
      <c r="H6" s="190"/>
      <c r="I6" s="191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35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5"/>
      <c r="H7" s="196"/>
      <c r="I7" s="197"/>
      <c r="J7" s="5">
        <f>SUM(C7:F7)</f>
        <v>4</v>
      </c>
      <c r="K7" s="106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 x14ac:dyDescent="0.35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5"/>
      <c r="H8" s="196"/>
      <c r="I8" s="197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35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35">
      <c r="A10" s="7">
        <v>5</v>
      </c>
      <c r="B10" s="10" t="s">
        <v>14</v>
      </c>
      <c r="C10" s="75">
        <v>1</v>
      </c>
      <c r="D10" s="75">
        <v>1</v>
      </c>
      <c r="E10" s="181"/>
      <c r="F10" s="182"/>
      <c r="G10" s="182"/>
      <c r="H10" s="182"/>
      <c r="I10" s="183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35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92"/>
      <c r="H11" s="193"/>
      <c r="I11" s="194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 x14ac:dyDescent="0.4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4"/>
      <c r="G12" s="185"/>
      <c r="H12" s="185"/>
      <c r="I12" s="186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 x14ac:dyDescent="0.4">
      <c r="A13" s="17"/>
      <c r="B13" s="18"/>
      <c r="C13" s="19"/>
      <c r="D13" s="19"/>
      <c r="E13" s="19"/>
      <c r="F13" s="19"/>
      <c r="G13" s="180" t="s">
        <v>20</v>
      </c>
      <c r="H13" s="180"/>
      <c r="I13" s="180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 x14ac:dyDescent="0.4">
      <c r="A14" s="17"/>
      <c r="B14" s="23"/>
      <c r="C14" s="24"/>
      <c r="D14" s="25"/>
      <c r="E14" s="21"/>
      <c r="F14" s="21"/>
      <c r="G14" s="180" t="s">
        <v>22</v>
      </c>
      <c r="H14" s="180"/>
      <c r="I14" s="180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 x14ac:dyDescent="0.4">
      <c r="A15" s="17"/>
      <c r="B15" s="1"/>
      <c r="C15" s="21"/>
      <c r="D15" s="21"/>
      <c r="E15" s="21"/>
      <c r="F15" s="21"/>
      <c r="G15" s="180" t="s">
        <v>23</v>
      </c>
      <c r="H15" s="180"/>
      <c r="I15" s="180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 x14ac:dyDescent="0.4">
      <c r="A16" s="29"/>
      <c r="B16" s="30"/>
      <c r="C16" s="31"/>
      <c r="D16" s="31"/>
      <c r="E16" s="31"/>
      <c r="F16" s="31"/>
      <c r="G16" s="180" t="s">
        <v>34</v>
      </c>
      <c r="H16" s="180"/>
      <c r="I16" s="180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35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35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35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35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35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35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35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35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35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35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35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35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35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35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35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35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35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35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35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35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35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35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35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35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35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35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35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35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 x14ac:dyDescent="0.35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35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35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35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35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35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35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35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35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35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35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35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35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35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35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35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35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35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35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35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35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35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35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35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35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35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35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35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35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35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35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35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35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35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35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35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35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35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35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35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35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35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35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35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35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 x14ac:dyDescent="0.35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 x14ac:dyDescent="0.35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 x14ac:dyDescent="0.35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 x14ac:dyDescent="0.35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 x14ac:dyDescent="0.35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35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35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35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35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35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 x14ac:dyDescent="0.35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35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35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35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35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35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35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35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35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35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35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35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35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35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35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35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35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35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35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 x14ac:dyDescent="0.35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 x14ac:dyDescent="0.35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 x14ac:dyDescent="0.35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 x14ac:dyDescent="0.35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 x14ac:dyDescent="0.35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35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35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 x14ac:dyDescent="0.35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 x14ac:dyDescent="0.35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 x14ac:dyDescent="0.35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 x14ac:dyDescent="0.35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 x14ac:dyDescent="0.35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 x14ac:dyDescent="0.35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 x14ac:dyDescent="0.35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 x14ac:dyDescent="0.35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 x14ac:dyDescent="0.35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 x14ac:dyDescent="0.35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 x14ac:dyDescent="0.35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 x14ac:dyDescent="0.35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 x14ac:dyDescent="0.35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 x14ac:dyDescent="0.35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 x14ac:dyDescent="0.35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 x14ac:dyDescent="0.35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 x14ac:dyDescent="0.35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 x14ac:dyDescent="0.35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 x14ac:dyDescent="0.35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 x14ac:dyDescent="0.35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 x14ac:dyDescent="0.35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 x14ac:dyDescent="0.35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 x14ac:dyDescent="0.35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 x14ac:dyDescent="0.35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 x14ac:dyDescent="0.35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 x14ac:dyDescent="0.35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 x14ac:dyDescent="0.35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 x14ac:dyDescent="0.35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 x14ac:dyDescent="0.35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 x14ac:dyDescent="0.35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 x14ac:dyDescent="0.35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 x14ac:dyDescent="0.35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 x14ac:dyDescent="0.35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 x14ac:dyDescent="0.35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 x14ac:dyDescent="0.35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 x14ac:dyDescent="0.35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 x14ac:dyDescent="0.35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 x14ac:dyDescent="0.35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 x14ac:dyDescent="0.35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 x14ac:dyDescent="0.35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 x14ac:dyDescent="0.35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 x14ac:dyDescent="0.35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 x14ac:dyDescent="0.35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 x14ac:dyDescent="0.35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 x14ac:dyDescent="0.35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 x14ac:dyDescent="0.35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 x14ac:dyDescent="0.35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 x14ac:dyDescent="0.35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 x14ac:dyDescent="0.35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 x14ac:dyDescent="0.35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 x14ac:dyDescent="0.35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 x14ac:dyDescent="0.35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 x14ac:dyDescent="0.35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 x14ac:dyDescent="0.35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 x14ac:dyDescent="0.35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 x14ac:dyDescent="0.35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 x14ac:dyDescent="0.35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 x14ac:dyDescent="0.35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 x14ac:dyDescent="0.35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 x14ac:dyDescent="0.35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 x14ac:dyDescent="0.35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 x14ac:dyDescent="0.35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 x14ac:dyDescent="0.35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 x14ac:dyDescent="0.35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 x14ac:dyDescent="0.35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 x14ac:dyDescent="0.35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 x14ac:dyDescent="0.35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 x14ac:dyDescent="0.35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 x14ac:dyDescent="0.35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 x14ac:dyDescent="0.35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 x14ac:dyDescent="0.35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 x14ac:dyDescent="0.35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 x14ac:dyDescent="0.35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 x14ac:dyDescent="0.35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 x14ac:dyDescent="0.35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 x14ac:dyDescent="0.35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 x14ac:dyDescent="0.35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 x14ac:dyDescent="0.35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 x14ac:dyDescent="0.35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 x14ac:dyDescent="0.35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 x14ac:dyDescent="0.35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 x14ac:dyDescent="0.35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 x14ac:dyDescent="0.35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 x14ac:dyDescent="0.35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 x14ac:dyDescent="0.35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 x14ac:dyDescent="0.35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 x14ac:dyDescent="0.35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 x14ac:dyDescent="0.35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 x14ac:dyDescent="0.35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 x14ac:dyDescent="0.35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 x14ac:dyDescent="0.35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 x14ac:dyDescent="0.35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 x14ac:dyDescent="0.35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 x14ac:dyDescent="0.35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 x14ac:dyDescent="0.35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35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 x14ac:dyDescent="0.35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 x14ac:dyDescent="0.35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 x14ac:dyDescent="0.35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 x14ac:dyDescent="0.35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 x14ac:dyDescent="0.35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 x14ac:dyDescent="0.35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 x14ac:dyDescent="0.35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 x14ac:dyDescent="0.35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 x14ac:dyDescent="0.35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 x14ac:dyDescent="0.35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 x14ac:dyDescent="0.35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 x14ac:dyDescent="0.35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 x14ac:dyDescent="0.35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 x14ac:dyDescent="0.35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 x14ac:dyDescent="0.35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 x14ac:dyDescent="0.35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35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 x14ac:dyDescent="0.35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 x14ac:dyDescent="0.35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 x14ac:dyDescent="0.35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 x14ac:dyDescent="0.35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 x14ac:dyDescent="0.35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35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 x14ac:dyDescent="0.35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 x14ac:dyDescent="0.35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 x14ac:dyDescent="0.35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 x14ac:dyDescent="0.35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 x14ac:dyDescent="0.35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 x14ac:dyDescent="0.35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 x14ac:dyDescent="0.35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 x14ac:dyDescent="0.35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 x14ac:dyDescent="0.35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35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 x14ac:dyDescent="0.35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35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 x14ac:dyDescent="0.35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 x14ac:dyDescent="0.35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 x14ac:dyDescent="0.35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35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35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 x14ac:dyDescent="0.35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35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 x14ac:dyDescent="0.35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 x14ac:dyDescent="0.35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 x14ac:dyDescent="0.35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 x14ac:dyDescent="0.35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 x14ac:dyDescent="0.35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 x14ac:dyDescent="0.35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 x14ac:dyDescent="0.35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35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35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35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35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 x14ac:dyDescent="0.35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 x14ac:dyDescent="0.35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 x14ac:dyDescent="0.35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35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35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35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35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35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35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35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35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35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35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35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35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35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35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35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35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35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35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35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35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35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35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35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35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35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35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35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35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35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35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35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35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35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35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35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35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35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35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35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35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35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35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35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35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35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35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35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35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35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35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35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35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35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35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35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35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35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35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35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35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35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35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35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35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35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35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35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35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35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35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35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35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35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35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35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35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35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35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35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35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35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35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35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35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35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35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35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35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35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35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35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35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35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35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35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35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35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35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35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35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35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35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35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35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35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35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35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35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35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35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35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35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35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35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35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35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35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35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35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35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35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35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35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35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35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35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35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35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35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35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35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35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35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35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35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35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35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35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35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35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 x14ac:dyDescent="0.35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 x14ac:dyDescent="0.35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 x14ac:dyDescent="0.35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 x14ac:dyDescent="0.35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 x14ac:dyDescent="0.35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 x14ac:dyDescent="0.35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 x14ac:dyDescent="0.35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 x14ac:dyDescent="0.35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 x14ac:dyDescent="0.35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 x14ac:dyDescent="0.35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 x14ac:dyDescent="0.35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 x14ac:dyDescent="0.35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 x14ac:dyDescent="0.35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 x14ac:dyDescent="0.35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35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 x14ac:dyDescent="0.35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 x14ac:dyDescent="0.35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 x14ac:dyDescent="0.35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 x14ac:dyDescent="0.35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 x14ac:dyDescent="0.35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 x14ac:dyDescent="0.35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35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 x14ac:dyDescent="0.35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35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35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35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35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35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35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35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35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35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35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35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 x14ac:dyDescent="0.35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35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 x14ac:dyDescent="0.35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 x14ac:dyDescent="0.35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 x14ac:dyDescent="0.35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 x14ac:dyDescent="0.35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 x14ac:dyDescent="0.35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 x14ac:dyDescent="0.35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 x14ac:dyDescent="0.35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 x14ac:dyDescent="0.35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 x14ac:dyDescent="0.35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 x14ac:dyDescent="0.35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 x14ac:dyDescent="0.35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 x14ac:dyDescent="0.35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 x14ac:dyDescent="0.35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 x14ac:dyDescent="0.35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 x14ac:dyDescent="0.35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 x14ac:dyDescent="0.35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 x14ac:dyDescent="0.35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 x14ac:dyDescent="0.35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 x14ac:dyDescent="0.35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 x14ac:dyDescent="0.35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 x14ac:dyDescent="0.35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 x14ac:dyDescent="0.35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 x14ac:dyDescent="0.35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 x14ac:dyDescent="0.35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 x14ac:dyDescent="0.35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 x14ac:dyDescent="0.35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 x14ac:dyDescent="0.35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 x14ac:dyDescent="0.35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 x14ac:dyDescent="0.35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 x14ac:dyDescent="0.35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 x14ac:dyDescent="0.35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 x14ac:dyDescent="0.35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 x14ac:dyDescent="0.35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 x14ac:dyDescent="0.35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 x14ac:dyDescent="0.35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 x14ac:dyDescent="0.35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 x14ac:dyDescent="0.35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 x14ac:dyDescent="0.35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 x14ac:dyDescent="0.35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 x14ac:dyDescent="0.35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 x14ac:dyDescent="0.35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 x14ac:dyDescent="0.35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 x14ac:dyDescent="0.35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 x14ac:dyDescent="0.35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 x14ac:dyDescent="0.35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 x14ac:dyDescent="0.35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 x14ac:dyDescent="0.35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 x14ac:dyDescent="0.35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 x14ac:dyDescent="0.35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 x14ac:dyDescent="0.35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 x14ac:dyDescent="0.35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 x14ac:dyDescent="0.35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 x14ac:dyDescent="0.35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 x14ac:dyDescent="0.35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 x14ac:dyDescent="0.35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 x14ac:dyDescent="0.35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 x14ac:dyDescent="0.35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 x14ac:dyDescent="0.35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 x14ac:dyDescent="0.35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 x14ac:dyDescent="0.35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 x14ac:dyDescent="0.35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 x14ac:dyDescent="0.35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 x14ac:dyDescent="0.35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 x14ac:dyDescent="0.35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 x14ac:dyDescent="0.35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 x14ac:dyDescent="0.35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 x14ac:dyDescent="0.35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 x14ac:dyDescent="0.35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 x14ac:dyDescent="0.35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 x14ac:dyDescent="0.35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 x14ac:dyDescent="0.35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 x14ac:dyDescent="0.35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 x14ac:dyDescent="0.35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 x14ac:dyDescent="0.35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 x14ac:dyDescent="0.35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 x14ac:dyDescent="0.35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 x14ac:dyDescent="0.35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 x14ac:dyDescent="0.35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 x14ac:dyDescent="0.35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 x14ac:dyDescent="0.35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 x14ac:dyDescent="0.35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 x14ac:dyDescent="0.35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 x14ac:dyDescent="0.35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 x14ac:dyDescent="0.35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 x14ac:dyDescent="0.35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 x14ac:dyDescent="0.35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 x14ac:dyDescent="0.35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 x14ac:dyDescent="0.35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 x14ac:dyDescent="0.35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 x14ac:dyDescent="0.35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 x14ac:dyDescent="0.35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 x14ac:dyDescent="0.35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 x14ac:dyDescent="0.35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 x14ac:dyDescent="0.35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 x14ac:dyDescent="0.35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 x14ac:dyDescent="0.35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 x14ac:dyDescent="0.35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 x14ac:dyDescent="0.35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 x14ac:dyDescent="0.35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 x14ac:dyDescent="0.35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 x14ac:dyDescent="0.35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 x14ac:dyDescent="0.35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 x14ac:dyDescent="0.35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 x14ac:dyDescent="0.35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 x14ac:dyDescent="0.35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 x14ac:dyDescent="0.35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 x14ac:dyDescent="0.35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 x14ac:dyDescent="0.35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 x14ac:dyDescent="0.35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 x14ac:dyDescent="0.35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 x14ac:dyDescent="0.35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 x14ac:dyDescent="0.35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 x14ac:dyDescent="0.35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 x14ac:dyDescent="0.35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 x14ac:dyDescent="0.35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 x14ac:dyDescent="0.35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 x14ac:dyDescent="0.35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 x14ac:dyDescent="0.35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 x14ac:dyDescent="0.35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 x14ac:dyDescent="0.35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 x14ac:dyDescent="0.35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 x14ac:dyDescent="0.35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 x14ac:dyDescent="0.35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 x14ac:dyDescent="0.35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 x14ac:dyDescent="0.35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 x14ac:dyDescent="0.35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 x14ac:dyDescent="0.35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 x14ac:dyDescent="0.35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 x14ac:dyDescent="0.35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 x14ac:dyDescent="0.35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 x14ac:dyDescent="0.35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 x14ac:dyDescent="0.35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 x14ac:dyDescent="0.35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 x14ac:dyDescent="0.35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 x14ac:dyDescent="0.35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 x14ac:dyDescent="0.35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 x14ac:dyDescent="0.35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 x14ac:dyDescent="0.35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 x14ac:dyDescent="0.35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 x14ac:dyDescent="0.35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 x14ac:dyDescent="0.35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 x14ac:dyDescent="0.35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 x14ac:dyDescent="0.35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 x14ac:dyDescent="0.35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 x14ac:dyDescent="0.35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 x14ac:dyDescent="0.35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 x14ac:dyDescent="0.35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 x14ac:dyDescent="0.35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 x14ac:dyDescent="0.35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 x14ac:dyDescent="0.35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 x14ac:dyDescent="0.35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 x14ac:dyDescent="0.35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 x14ac:dyDescent="0.35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 x14ac:dyDescent="0.35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 x14ac:dyDescent="0.35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 x14ac:dyDescent="0.35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 x14ac:dyDescent="0.35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 x14ac:dyDescent="0.35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 x14ac:dyDescent="0.35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 x14ac:dyDescent="0.35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 x14ac:dyDescent="0.35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 x14ac:dyDescent="0.35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 x14ac:dyDescent="0.35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 x14ac:dyDescent="0.35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 x14ac:dyDescent="0.35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 x14ac:dyDescent="0.35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 x14ac:dyDescent="0.35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 x14ac:dyDescent="0.35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 x14ac:dyDescent="0.35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 x14ac:dyDescent="0.35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 x14ac:dyDescent="0.35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 x14ac:dyDescent="0.35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 x14ac:dyDescent="0.35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 x14ac:dyDescent="0.35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 x14ac:dyDescent="0.35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 x14ac:dyDescent="0.35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 x14ac:dyDescent="0.35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 x14ac:dyDescent="0.35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 x14ac:dyDescent="0.35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 x14ac:dyDescent="0.35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 x14ac:dyDescent="0.35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 x14ac:dyDescent="0.35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 x14ac:dyDescent="0.35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 x14ac:dyDescent="0.35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 x14ac:dyDescent="0.35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 x14ac:dyDescent="0.35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 x14ac:dyDescent="0.35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 x14ac:dyDescent="0.35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 x14ac:dyDescent="0.35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 x14ac:dyDescent="0.35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 x14ac:dyDescent="0.35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 x14ac:dyDescent="0.35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 x14ac:dyDescent="0.35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 x14ac:dyDescent="0.35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 x14ac:dyDescent="0.35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 x14ac:dyDescent="0.35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 x14ac:dyDescent="0.35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 x14ac:dyDescent="0.35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 x14ac:dyDescent="0.35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 x14ac:dyDescent="0.35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 x14ac:dyDescent="0.35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 x14ac:dyDescent="0.35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 x14ac:dyDescent="0.35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 x14ac:dyDescent="0.35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 x14ac:dyDescent="0.35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 x14ac:dyDescent="0.35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 x14ac:dyDescent="0.35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 x14ac:dyDescent="0.35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 x14ac:dyDescent="0.35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 x14ac:dyDescent="0.35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 x14ac:dyDescent="0.35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 x14ac:dyDescent="0.35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 x14ac:dyDescent="0.35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 x14ac:dyDescent="0.35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 x14ac:dyDescent="0.35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 x14ac:dyDescent="0.35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 x14ac:dyDescent="0.35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 x14ac:dyDescent="0.35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 x14ac:dyDescent="0.35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 x14ac:dyDescent="0.35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 x14ac:dyDescent="0.35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 x14ac:dyDescent="0.35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 x14ac:dyDescent="0.35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 x14ac:dyDescent="0.35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 x14ac:dyDescent="0.35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 x14ac:dyDescent="0.35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 x14ac:dyDescent="0.35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 x14ac:dyDescent="0.35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 x14ac:dyDescent="0.35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 x14ac:dyDescent="0.35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 x14ac:dyDescent="0.35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 x14ac:dyDescent="0.35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 x14ac:dyDescent="0.35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 x14ac:dyDescent="0.35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 x14ac:dyDescent="0.35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 x14ac:dyDescent="0.35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 x14ac:dyDescent="0.35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 x14ac:dyDescent="0.35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 x14ac:dyDescent="0.35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 x14ac:dyDescent="0.35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 x14ac:dyDescent="0.35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 x14ac:dyDescent="0.35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 x14ac:dyDescent="0.35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 x14ac:dyDescent="0.35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 x14ac:dyDescent="0.35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 x14ac:dyDescent="0.35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 x14ac:dyDescent="0.35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 x14ac:dyDescent="0.35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 x14ac:dyDescent="0.35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 x14ac:dyDescent="0.35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 x14ac:dyDescent="0.35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 x14ac:dyDescent="0.35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 x14ac:dyDescent="0.35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 x14ac:dyDescent="0.35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 x14ac:dyDescent="0.35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 x14ac:dyDescent="0.35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 x14ac:dyDescent="0.35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 x14ac:dyDescent="0.35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 x14ac:dyDescent="0.35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 x14ac:dyDescent="0.35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 x14ac:dyDescent="0.35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 x14ac:dyDescent="0.35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 x14ac:dyDescent="0.35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 x14ac:dyDescent="0.35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 x14ac:dyDescent="0.35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 x14ac:dyDescent="0.35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 x14ac:dyDescent="0.35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 x14ac:dyDescent="0.35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 x14ac:dyDescent="0.35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 x14ac:dyDescent="0.35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 x14ac:dyDescent="0.35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 x14ac:dyDescent="0.35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 x14ac:dyDescent="0.35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 x14ac:dyDescent="0.35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 x14ac:dyDescent="0.35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 x14ac:dyDescent="0.35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 x14ac:dyDescent="0.35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 x14ac:dyDescent="0.35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 x14ac:dyDescent="0.35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 x14ac:dyDescent="0.35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 x14ac:dyDescent="0.35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 x14ac:dyDescent="0.35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 x14ac:dyDescent="0.35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 x14ac:dyDescent="0.35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 x14ac:dyDescent="0.35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 x14ac:dyDescent="0.35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 x14ac:dyDescent="0.35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 x14ac:dyDescent="0.35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 x14ac:dyDescent="0.35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 x14ac:dyDescent="0.35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 x14ac:dyDescent="0.35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 x14ac:dyDescent="0.35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 x14ac:dyDescent="0.35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 x14ac:dyDescent="0.35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 x14ac:dyDescent="0.35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 x14ac:dyDescent="0.35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 x14ac:dyDescent="0.35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 x14ac:dyDescent="0.35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 x14ac:dyDescent="0.35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 x14ac:dyDescent="0.35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 x14ac:dyDescent="0.35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 x14ac:dyDescent="0.35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 x14ac:dyDescent="0.35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 x14ac:dyDescent="0.35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 x14ac:dyDescent="0.35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 x14ac:dyDescent="0.35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 x14ac:dyDescent="0.35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 x14ac:dyDescent="0.35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 x14ac:dyDescent="0.35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 x14ac:dyDescent="0.35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 x14ac:dyDescent="0.35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 x14ac:dyDescent="0.35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 x14ac:dyDescent="0.35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 x14ac:dyDescent="0.35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 x14ac:dyDescent="0.35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 x14ac:dyDescent="0.35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 x14ac:dyDescent="0.35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 x14ac:dyDescent="0.35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 x14ac:dyDescent="0.35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 x14ac:dyDescent="0.35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 x14ac:dyDescent="0.35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 x14ac:dyDescent="0.35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 x14ac:dyDescent="0.35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 x14ac:dyDescent="0.35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 x14ac:dyDescent="0.35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 x14ac:dyDescent="0.35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 x14ac:dyDescent="0.35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 x14ac:dyDescent="0.35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 x14ac:dyDescent="0.35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 x14ac:dyDescent="0.35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 x14ac:dyDescent="0.35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 x14ac:dyDescent="0.35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 x14ac:dyDescent="0.35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 x14ac:dyDescent="0.35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 x14ac:dyDescent="0.35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 x14ac:dyDescent="0.35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 x14ac:dyDescent="0.35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 x14ac:dyDescent="0.35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 x14ac:dyDescent="0.35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 x14ac:dyDescent="0.35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 x14ac:dyDescent="0.35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 x14ac:dyDescent="0.35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 x14ac:dyDescent="0.35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 x14ac:dyDescent="0.35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 x14ac:dyDescent="0.35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 x14ac:dyDescent="0.35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 x14ac:dyDescent="0.35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 x14ac:dyDescent="0.35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 x14ac:dyDescent="0.35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 x14ac:dyDescent="0.35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 x14ac:dyDescent="0.35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 x14ac:dyDescent="0.35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 x14ac:dyDescent="0.35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 x14ac:dyDescent="0.35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 x14ac:dyDescent="0.35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 x14ac:dyDescent="0.35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 x14ac:dyDescent="0.35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 x14ac:dyDescent="0.35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 x14ac:dyDescent="0.35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 x14ac:dyDescent="0.35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 x14ac:dyDescent="0.35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 x14ac:dyDescent="0.35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 x14ac:dyDescent="0.35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 x14ac:dyDescent="0.35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 x14ac:dyDescent="0.35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 x14ac:dyDescent="0.35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 x14ac:dyDescent="0.35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 x14ac:dyDescent="0.35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 x14ac:dyDescent="0.35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 x14ac:dyDescent="0.35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 x14ac:dyDescent="0.35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 x14ac:dyDescent="0.35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 x14ac:dyDescent="0.35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 x14ac:dyDescent="0.35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 x14ac:dyDescent="0.35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 x14ac:dyDescent="0.35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 x14ac:dyDescent="0.35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 x14ac:dyDescent="0.35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 x14ac:dyDescent="0.35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 x14ac:dyDescent="0.35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 x14ac:dyDescent="0.35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 x14ac:dyDescent="0.35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 x14ac:dyDescent="0.35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 x14ac:dyDescent="0.35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 x14ac:dyDescent="0.35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 x14ac:dyDescent="0.35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 x14ac:dyDescent="0.35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 x14ac:dyDescent="0.35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 x14ac:dyDescent="0.35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 x14ac:dyDescent="0.35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 x14ac:dyDescent="0.35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 x14ac:dyDescent="0.35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 x14ac:dyDescent="0.35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 x14ac:dyDescent="0.35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 x14ac:dyDescent="0.35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 x14ac:dyDescent="0.35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 x14ac:dyDescent="0.35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 x14ac:dyDescent="0.35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 x14ac:dyDescent="0.35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 x14ac:dyDescent="0.35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 x14ac:dyDescent="0.35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 x14ac:dyDescent="0.35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 x14ac:dyDescent="0.35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 x14ac:dyDescent="0.35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 x14ac:dyDescent="0.35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 x14ac:dyDescent="0.35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 x14ac:dyDescent="0.35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 x14ac:dyDescent="0.35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 x14ac:dyDescent="0.35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 x14ac:dyDescent="0.35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 x14ac:dyDescent="0.35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 x14ac:dyDescent="0.35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 x14ac:dyDescent="0.35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 x14ac:dyDescent="0.35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 x14ac:dyDescent="0.35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 x14ac:dyDescent="0.35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 x14ac:dyDescent="0.35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 x14ac:dyDescent="0.35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 x14ac:dyDescent="0.35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 x14ac:dyDescent="0.35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 x14ac:dyDescent="0.35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 x14ac:dyDescent="0.35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 x14ac:dyDescent="0.35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 x14ac:dyDescent="0.35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 x14ac:dyDescent="0.35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 x14ac:dyDescent="0.35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 x14ac:dyDescent="0.35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 x14ac:dyDescent="0.35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 x14ac:dyDescent="0.35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 x14ac:dyDescent="0.35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 x14ac:dyDescent="0.35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 x14ac:dyDescent="0.35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 x14ac:dyDescent="0.35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 x14ac:dyDescent="0.35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 x14ac:dyDescent="0.35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 x14ac:dyDescent="0.35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 x14ac:dyDescent="0.35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 x14ac:dyDescent="0.35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 x14ac:dyDescent="0.35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 x14ac:dyDescent="0.35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 x14ac:dyDescent="0.35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 x14ac:dyDescent="0.35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 x14ac:dyDescent="0.35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 x14ac:dyDescent="0.35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 x14ac:dyDescent="0.35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 x14ac:dyDescent="0.35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 x14ac:dyDescent="0.35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 x14ac:dyDescent="0.35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 x14ac:dyDescent="0.35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 x14ac:dyDescent="0.35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 x14ac:dyDescent="0.35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 x14ac:dyDescent="0.35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 x14ac:dyDescent="0.35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 x14ac:dyDescent="0.35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 x14ac:dyDescent="0.35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 x14ac:dyDescent="0.35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 x14ac:dyDescent="0.35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 x14ac:dyDescent="0.35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 x14ac:dyDescent="0.35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 x14ac:dyDescent="0.35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 x14ac:dyDescent="0.35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 x14ac:dyDescent="0.35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 x14ac:dyDescent="0.35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 x14ac:dyDescent="0.35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 x14ac:dyDescent="0.35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 x14ac:dyDescent="0.35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 x14ac:dyDescent="0.35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 x14ac:dyDescent="0.35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 x14ac:dyDescent="0.35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 x14ac:dyDescent="0.35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 x14ac:dyDescent="0.35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 x14ac:dyDescent="0.35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 x14ac:dyDescent="0.35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 x14ac:dyDescent="0.35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 x14ac:dyDescent="0.35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 x14ac:dyDescent="0.35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 x14ac:dyDescent="0.35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 x14ac:dyDescent="0.35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 x14ac:dyDescent="0.35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 x14ac:dyDescent="0.35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 x14ac:dyDescent="0.35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 x14ac:dyDescent="0.35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 x14ac:dyDescent="0.35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 x14ac:dyDescent="0.35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 x14ac:dyDescent="0.35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 x14ac:dyDescent="0.35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 x14ac:dyDescent="0.35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 x14ac:dyDescent="0.35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 x14ac:dyDescent="0.35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 x14ac:dyDescent="0.35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 x14ac:dyDescent="0.35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 x14ac:dyDescent="0.35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 x14ac:dyDescent="0.35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 x14ac:dyDescent="0.35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 x14ac:dyDescent="0.35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 x14ac:dyDescent="0.35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 x14ac:dyDescent="0.35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 x14ac:dyDescent="0.35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 x14ac:dyDescent="0.35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 x14ac:dyDescent="0.35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 x14ac:dyDescent="0.35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 x14ac:dyDescent="0.35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 x14ac:dyDescent="0.35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 x14ac:dyDescent="0.35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 x14ac:dyDescent="0.35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 x14ac:dyDescent="0.35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 x14ac:dyDescent="0.35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 x14ac:dyDescent="0.35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 x14ac:dyDescent="0.35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 x14ac:dyDescent="0.35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 x14ac:dyDescent="0.35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 x14ac:dyDescent="0.35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 x14ac:dyDescent="0.35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 x14ac:dyDescent="0.35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 x14ac:dyDescent="0.35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 x14ac:dyDescent="0.35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 x14ac:dyDescent="0.35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 x14ac:dyDescent="0.35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 x14ac:dyDescent="0.35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 x14ac:dyDescent="0.35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 x14ac:dyDescent="0.35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 x14ac:dyDescent="0.35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 x14ac:dyDescent="0.35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 x14ac:dyDescent="0.35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 x14ac:dyDescent="0.35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 x14ac:dyDescent="0.35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 x14ac:dyDescent="0.35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 x14ac:dyDescent="0.35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 x14ac:dyDescent="0.35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 x14ac:dyDescent="0.35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 x14ac:dyDescent="0.35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 x14ac:dyDescent="0.35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 x14ac:dyDescent="0.35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 x14ac:dyDescent="0.35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 x14ac:dyDescent="0.35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 x14ac:dyDescent="0.35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 x14ac:dyDescent="0.35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 x14ac:dyDescent="0.35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 x14ac:dyDescent="0.35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 x14ac:dyDescent="0.35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 x14ac:dyDescent="0.35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 x14ac:dyDescent="0.35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 x14ac:dyDescent="0.35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 x14ac:dyDescent="0.35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 x14ac:dyDescent="0.35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 x14ac:dyDescent="0.35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 x14ac:dyDescent="0.35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1:J1"/>
    <mergeCell ref="A3:J3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E10:I10"/>
    <mergeCell ref="F12:I12"/>
    <mergeCell ref="D6:I6"/>
    <mergeCell ref="C4:I4"/>
    <mergeCell ref="K4:K5"/>
    <mergeCell ref="J4:J5"/>
    <mergeCell ref="G8:I8"/>
    <mergeCell ref="G7:I7"/>
  </mergeCells>
  <conditionalFormatting sqref="M6:M12">
    <cfRule type="cellIs" dxfId="21" priority="1" operator="equal">
      <formula>"Recheck"</formula>
    </cfRule>
    <cfRule type="cellIs" dxfId="20" priority="2" operator="equal">
      <formula>"Pass"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Y980"/>
  <sheetViews>
    <sheetView zoomScaleNormal="100" workbookViewId="0">
      <selection activeCell="O8" sqref="O8"/>
    </sheetView>
  </sheetViews>
  <sheetFormatPr defaultColWidth="12.625" defaultRowHeight="15" customHeight="1" x14ac:dyDescent="0.2"/>
  <cols>
    <col min="1" max="1" width="11.625" style="80" customWidth="1"/>
    <col min="2" max="2" width="43.5" style="80" customWidth="1"/>
    <col min="3" max="8" width="7.25" style="80" customWidth="1"/>
    <col min="9" max="9" width="6.875" style="80" customWidth="1"/>
    <col min="10" max="10" width="6.625" style="80" customWidth="1"/>
    <col min="11" max="11" width="13.375" style="80" customWidth="1"/>
    <col min="12" max="12" width="12.875" style="60" customWidth="1"/>
    <col min="13" max="14" width="8" style="80" customWidth="1"/>
    <col min="15" max="15" width="12.125" style="80" bestFit="1" customWidth="1"/>
    <col min="16" max="25" width="8" style="80" customWidth="1"/>
    <col min="26" max="16384" width="12.625" style="80"/>
  </cols>
  <sheetData>
    <row r="1" spans="1:25" ht="26.25" customHeight="1" x14ac:dyDescent="0.35">
      <c r="A1" s="133" t="s">
        <v>56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35">
      <c r="A2" s="136" t="s">
        <v>43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x14ac:dyDescent="0.35">
      <c r="A3" s="216" t="s">
        <v>0</v>
      </c>
      <c r="B3" s="218" t="s">
        <v>1</v>
      </c>
      <c r="C3" s="220" t="s">
        <v>5</v>
      </c>
      <c r="D3" s="221"/>
      <c r="E3" s="221"/>
      <c r="F3" s="221"/>
      <c r="G3" s="221"/>
      <c r="H3" s="221"/>
      <c r="I3" s="221"/>
      <c r="J3" s="222"/>
      <c r="K3" s="144" t="s">
        <v>3</v>
      </c>
      <c r="L3" s="224" t="s">
        <v>7</v>
      </c>
      <c r="M3" s="141" t="s">
        <v>6</v>
      </c>
      <c r="N3" s="2"/>
      <c r="O3" s="52"/>
      <c r="P3" s="51"/>
      <c r="Q3" s="51"/>
      <c r="R3" s="51"/>
      <c r="S3" s="2"/>
      <c r="T3" s="2"/>
      <c r="U3" s="2"/>
      <c r="V3" s="2"/>
      <c r="W3" s="2"/>
      <c r="X3" s="2"/>
      <c r="Y3" s="2"/>
    </row>
    <row r="4" spans="1:25" ht="26.25" customHeight="1" thickBot="1" x14ac:dyDescent="0.4">
      <c r="A4" s="217"/>
      <c r="B4" s="219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81">
        <v>6</v>
      </c>
      <c r="I4" s="65">
        <v>7</v>
      </c>
      <c r="J4" s="65">
        <v>8</v>
      </c>
      <c r="K4" s="223"/>
      <c r="L4" s="225"/>
      <c r="M4" s="226"/>
      <c r="N4" s="2"/>
      <c r="O4" s="51"/>
      <c r="P4" s="51"/>
      <c r="Q4" s="51"/>
      <c r="R4" s="51"/>
      <c r="S4" s="2"/>
      <c r="T4" s="2"/>
      <c r="U4" s="2"/>
      <c r="V4" s="2"/>
      <c r="W4" s="2"/>
      <c r="X4" s="2"/>
      <c r="Y4" s="2"/>
    </row>
    <row r="5" spans="1:25" ht="26.25" customHeight="1" x14ac:dyDescent="0.35">
      <c r="A5" s="102">
        <v>1</v>
      </c>
      <c r="B5" s="103" t="s">
        <v>16</v>
      </c>
      <c r="C5" s="104">
        <v>1</v>
      </c>
      <c r="D5" s="104">
        <v>1</v>
      </c>
      <c r="E5" s="104">
        <v>1</v>
      </c>
      <c r="F5" s="104">
        <v>1</v>
      </c>
      <c r="G5" s="104">
        <v>1</v>
      </c>
      <c r="H5" s="227"/>
      <c r="I5" s="228"/>
      <c r="J5" s="229"/>
      <c r="K5" s="13">
        <f>SUM(C5:H5)</f>
        <v>5</v>
      </c>
      <c r="L5" s="89"/>
      <c r="M5" s="64">
        <f>IF(L5=5,(L5/L5)*5,(K5/(5-L5)*5))</f>
        <v>5</v>
      </c>
      <c r="N5" s="2" t="str">
        <f>IF(K5+L5=5,"Pass","Recheck")</f>
        <v>Pass</v>
      </c>
      <c r="O5" s="51"/>
      <c r="P5" s="51"/>
      <c r="Q5" s="51"/>
      <c r="R5" s="51"/>
      <c r="S5" s="2"/>
      <c r="T5" s="2"/>
      <c r="U5" s="2"/>
      <c r="V5" s="2"/>
      <c r="W5" s="2"/>
      <c r="X5" s="2"/>
      <c r="Y5" s="2"/>
    </row>
    <row r="6" spans="1:25" ht="26.25" customHeight="1" x14ac:dyDescent="0.35">
      <c r="A6" s="90">
        <v>2</v>
      </c>
      <c r="B6" s="98" t="s">
        <v>50</v>
      </c>
      <c r="C6" s="230"/>
      <c r="D6" s="231"/>
      <c r="E6" s="231"/>
      <c r="F6" s="231"/>
      <c r="G6" s="231"/>
      <c r="H6" s="231"/>
      <c r="I6" s="231"/>
      <c r="J6" s="231"/>
      <c r="K6" s="231"/>
      <c r="L6" s="231"/>
      <c r="M6" s="232"/>
      <c r="N6" s="2"/>
      <c r="O6" s="51"/>
      <c r="P6" s="51"/>
      <c r="Q6" s="51"/>
      <c r="R6" s="51"/>
      <c r="S6" s="2"/>
      <c r="T6" s="2"/>
      <c r="U6" s="2"/>
      <c r="V6" s="2"/>
      <c r="W6" s="2"/>
      <c r="X6" s="2"/>
      <c r="Y6" s="2"/>
    </row>
    <row r="7" spans="1:25" ht="26.25" customHeight="1" x14ac:dyDescent="0.35">
      <c r="A7" s="90">
        <v>3</v>
      </c>
      <c r="B7" s="99" t="s">
        <v>51</v>
      </c>
      <c r="C7" s="124"/>
      <c r="D7" s="125"/>
      <c r="E7" s="125"/>
      <c r="F7" s="125"/>
      <c r="G7" s="125"/>
      <c r="H7" s="125"/>
      <c r="I7" s="125"/>
      <c r="J7" s="125"/>
      <c r="K7" s="125"/>
      <c r="L7" s="125"/>
      <c r="M7" s="126"/>
      <c r="N7" s="2"/>
      <c r="O7" s="51"/>
      <c r="P7" s="51"/>
      <c r="Q7" s="51"/>
      <c r="R7" s="51"/>
      <c r="S7" s="2"/>
      <c r="T7" s="2"/>
      <c r="U7" s="2"/>
      <c r="V7" s="2"/>
      <c r="W7" s="2"/>
      <c r="X7" s="2"/>
      <c r="Y7" s="2"/>
    </row>
    <row r="8" spans="1:25" ht="26.25" customHeight="1" x14ac:dyDescent="0.35">
      <c r="A8" s="90">
        <v>4</v>
      </c>
      <c r="B8" s="99" t="s">
        <v>30</v>
      </c>
      <c r="C8" s="124"/>
      <c r="D8" s="125"/>
      <c r="E8" s="125"/>
      <c r="F8" s="125"/>
      <c r="G8" s="125"/>
      <c r="H8" s="125"/>
      <c r="I8" s="125"/>
      <c r="J8" s="125"/>
      <c r="K8" s="125"/>
      <c r="L8" s="125"/>
      <c r="M8" s="126"/>
      <c r="N8" s="2"/>
      <c r="O8" s="51"/>
      <c r="P8" s="51"/>
      <c r="Q8" s="51"/>
      <c r="R8" s="51"/>
      <c r="S8" s="2"/>
      <c r="T8" s="2"/>
      <c r="U8" s="2"/>
      <c r="V8" s="2"/>
      <c r="W8" s="2"/>
      <c r="X8" s="2"/>
      <c r="Y8" s="2"/>
    </row>
    <row r="9" spans="1:25" ht="26.25" customHeight="1" x14ac:dyDescent="0.35">
      <c r="A9" s="90">
        <v>5</v>
      </c>
      <c r="B9" s="99" t="s">
        <v>31</v>
      </c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2"/>
      <c r="O9" s="51"/>
      <c r="P9" s="51"/>
      <c r="Q9" s="51"/>
      <c r="R9" s="51"/>
      <c r="S9" s="2"/>
      <c r="T9" s="2"/>
      <c r="U9" s="2"/>
      <c r="V9" s="2"/>
      <c r="W9" s="2"/>
      <c r="X9" s="2"/>
      <c r="Y9" s="2"/>
    </row>
    <row r="10" spans="1:25" ht="26.25" customHeight="1" thickBot="1" x14ac:dyDescent="0.4">
      <c r="A10" s="90">
        <v>6</v>
      </c>
      <c r="B10" s="99" t="s">
        <v>52</v>
      </c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 x14ac:dyDescent="0.4">
      <c r="A11" s="35"/>
      <c r="B11" s="36"/>
      <c r="C11" s="22"/>
      <c r="D11" s="22"/>
      <c r="E11" s="22"/>
      <c r="F11" s="22"/>
      <c r="G11" s="233" t="s">
        <v>32</v>
      </c>
      <c r="H11" s="233"/>
      <c r="I11" s="233"/>
      <c r="J11" s="234"/>
      <c r="K11" s="37">
        <f>SUM(M5)</f>
        <v>5</v>
      </c>
      <c r="L11" s="57"/>
      <c r="M11" s="3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 x14ac:dyDescent="0.4">
      <c r="A12" s="35"/>
      <c r="B12" s="23"/>
      <c r="D12" s="40"/>
      <c r="E12" s="2"/>
      <c r="F12" s="2"/>
      <c r="G12" s="235" t="s">
        <v>22</v>
      </c>
      <c r="H12" s="235"/>
      <c r="I12" s="235"/>
      <c r="J12" s="236"/>
      <c r="K12" s="62">
        <v>1</v>
      </c>
      <c r="L12" s="5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 x14ac:dyDescent="0.4">
      <c r="A13" s="35"/>
      <c r="B13" s="2"/>
      <c r="C13" s="2"/>
      <c r="D13" s="39"/>
      <c r="E13" s="2"/>
      <c r="F13" s="2"/>
      <c r="G13" s="233" t="s">
        <v>33</v>
      </c>
      <c r="H13" s="233"/>
      <c r="I13" s="233"/>
      <c r="J13" s="234"/>
      <c r="K13" s="67">
        <f>(K11/K12)</f>
        <v>5</v>
      </c>
      <c r="L13" s="58"/>
      <c r="M13" s="27"/>
      <c r="N13" s="27"/>
      <c r="O13" s="27"/>
      <c r="P13" s="27"/>
      <c r="Q13" s="27"/>
      <c r="R13" s="27"/>
      <c r="S13" s="2"/>
      <c r="T13" s="2"/>
      <c r="U13" s="2"/>
      <c r="V13" s="2"/>
      <c r="W13" s="2"/>
      <c r="X13" s="2"/>
      <c r="Y13" s="2"/>
    </row>
    <row r="14" spans="1:25" ht="42.75" customHeight="1" thickTop="1" thickBot="1" x14ac:dyDescent="0.4">
      <c r="A14" s="41"/>
      <c r="B14" s="42"/>
      <c r="C14" s="42"/>
      <c r="D14" s="42"/>
      <c r="E14" s="42"/>
      <c r="F14" s="42"/>
      <c r="G14" s="237" t="s">
        <v>34</v>
      </c>
      <c r="H14" s="237"/>
      <c r="I14" s="237"/>
      <c r="J14" s="238"/>
      <c r="K14" s="66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59"/>
      <c r="M14" s="2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 x14ac:dyDescent="0.35">
      <c r="A15" s="43"/>
      <c r="B15" s="2"/>
      <c r="C15" s="2"/>
      <c r="D15" s="2"/>
      <c r="E15" s="2"/>
      <c r="F15" s="2"/>
      <c r="G15" s="2"/>
      <c r="H15" s="2"/>
      <c r="I15" s="2"/>
      <c r="J15" s="2"/>
      <c r="K15" s="26"/>
      <c r="L15" s="59"/>
      <c r="M15" s="2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 x14ac:dyDescent="0.35">
      <c r="A16" s="43"/>
      <c r="B16" s="2"/>
      <c r="C16" s="2"/>
      <c r="D16" s="2"/>
      <c r="E16" s="2"/>
      <c r="F16" s="2"/>
      <c r="G16" s="2"/>
      <c r="H16" s="2"/>
      <c r="I16" s="2"/>
      <c r="J16" s="2"/>
      <c r="K16" s="26"/>
      <c r="L16" s="59"/>
      <c r="M16" s="2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 x14ac:dyDescent="0.35">
      <c r="A17" s="43"/>
      <c r="B17" s="45" t="s">
        <v>41</v>
      </c>
      <c r="C17" s="150" t="s">
        <v>42</v>
      </c>
      <c r="D17" s="148"/>
      <c r="E17" s="2"/>
      <c r="F17" s="2"/>
      <c r="G17" s="2"/>
      <c r="H17" s="2"/>
      <c r="I17" s="2"/>
      <c r="J17" s="2"/>
      <c r="K17" s="26"/>
      <c r="L17" s="59"/>
      <c r="M17" s="2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 x14ac:dyDescent="0.35">
      <c r="A18" s="43"/>
      <c r="B18" s="46">
        <v>1</v>
      </c>
      <c r="C18" s="47"/>
      <c r="D18" s="48"/>
      <c r="E18" s="2"/>
      <c r="F18" s="2"/>
      <c r="G18" s="2"/>
      <c r="H18" s="2"/>
      <c r="I18" s="2"/>
      <c r="J18" s="2"/>
      <c r="K18" s="26"/>
      <c r="L18" s="59"/>
      <c r="M18" s="2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 x14ac:dyDescent="0.35">
      <c r="A19" s="43"/>
      <c r="B19" s="46">
        <v>2</v>
      </c>
      <c r="C19" s="47"/>
      <c r="D19" s="48"/>
      <c r="E19" s="2"/>
      <c r="F19" s="2"/>
      <c r="G19" s="2"/>
      <c r="H19" s="2"/>
      <c r="I19" s="2"/>
      <c r="J19" s="2"/>
      <c r="K19" s="26"/>
      <c r="L19" s="5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 x14ac:dyDescent="0.35">
      <c r="A20" s="43"/>
      <c r="B20" s="49">
        <v>3</v>
      </c>
      <c r="C20" s="47"/>
      <c r="D20" s="48"/>
      <c r="E20" s="2"/>
      <c r="F20" s="2"/>
      <c r="G20" s="2"/>
      <c r="H20" s="2"/>
      <c r="I20" s="2"/>
      <c r="J20" s="2"/>
      <c r="K20" s="26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 x14ac:dyDescent="0.35">
      <c r="A21" s="43"/>
      <c r="B21" s="46">
        <v>4</v>
      </c>
      <c r="C21" s="50"/>
      <c r="D21" s="4"/>
      <c r="E21" s="2"/>
      <c r="F21" s="2"/>
      <c r="G21" s="2"/>
      <c r="H21" s="2"/>
      <c r="I21" s="2"/>
      <c r="J21" s="2"/>
      <c r="K21" s="26"/>
      <c r="L21" s="5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 x14ac:dyDescent="0.35">
      <c r="A22" s="43"/>
      <c r="B22" s="2"/>
      <c r="C22" s="2"/>
      <c r="D22" s="2"/>
      <c r="E22" s="2"/>
      <c r="F22" s="2"/>
      <c r="G22" s="2"/>
      <c r="H22" s="2"/>
      <c r="I22" s="2"/>
      <c r="J22" s="2"/>
      <c r="K22" s="26"/>
      <c r="L22" s="5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 x14ac:dyDescent="0.35">
      <c r="A23" s="43"/>
      <c r="B23" s="2"/>
      <c r="C23" s="2"/>
      <c r="D23" s="2"/>
      <c r="E23" s="2"/>
      <c r="F23" s="2"/>
      <c r="G23" s="2"/>
      <c r="H23" s="2"/>
      <c r="I23" s="2"/>
      <c r="J23" s="2"/>
      <c r="K23" s="26"/>
      <c r="L23" s="5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 x14ac:dyDescent="0.35">
      <c r="A24" s="43"/>
      <c r="B24" s="2"/>
      <c r="C24" s="2"/>
      <c r="D24" s="2"/>
      <c r="E24" s="2"/>
      <c r="F24" s="2"/>
      <c r="G24" s="2"/>
      <c r="H24" s="2"/>
      <c r="I24" s="2"/>
      <c r="J24" s="2"/>
      <c r="K24" s="26"/>
      <c r="L24" s="5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 x14ac:dyDescent="0.35">
      <c r="A25" s="43"/>
      <c r="B25" s="2"/>
      <c r="C25" s="2"/>
      <c r="D25" s="2"/>
      <c r="E25" s="2"/>
      <c r="F25" s="2"/>
      <c r="G25" s="2"/>
      <c r="H25" s="2"/>
      <c r="I25" s="2"/>
      <c r="J25" s="2"/>
      <c r="K25" s="26"/>
      <c r="L25" s="5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 x14ac:dyDescent="0.35">
      <c r="A26" s="43"/>
      <c r="B26" s="2"/>
      <c r="C26" s="2"/>
      <c r="D26" s="2"/>
      <c r="E26" s="2"/>
      <c r="F26" s="2"/>
      <c r="G26" s="2"/>
      <c r="H26" s="2"/>
      <c r="I26" s="2"/>
      <c r="J26" s="2"/>
      <c r="K26" s="26"/>
      <c r="L26" s="5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 x14ac:dyDescent="0.35">
      <c r="A27" s="43"/>
      <c r="B27" s="2"/>
      <c r="C27" s="2"/>
      <c r="D27" s="2"/>
      <c r="E27" s="2"/>
      <c r="F27" s="2"/>
      <c r="G27" s="2"/>
      <c r="H27" s="2"/>
      <c r="I27" s="2"/>
      <c r="J27" s="2"/>
      <c r="K27" s="26"/>
      <c r="L27" s="5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 x14ac:dyDescent="0.35">
      <c r="A28" s="43"/>
      <c r="B28" s="2"/>
      <c r="C28" s="2"/>
      <c r="D28" s="2"/>
      <c r="E28" s="2"/>
      <c r="F28" s="2"/>
      <c r="G28" s="2"/>
      <c r="H28" s="2"/>
      <c r="I28" s="2"/>
      <c r="J28" s="2"/>
      <c r="K28" s="26"/>
      <c r="L28" s="5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35">
      <c r="A29" s="43"/>
      <c r="B29" s="2"/>
      <c r="C29" s="2"/>
      <c r="D29" s="2"/>
      <c r="E29" s="2"/>
      <c r="F29" s="2"/>
      <c r="G29" s="2"/>
      <c r="H29" s="2"/>
      <c r="I29" s="2"/>
      <c r="J29" s="2"/>
      <c r="K29" s="26"/>
      <c r="L29" s="5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 x14ac:dyDescent="0.35">
      <c r="A30" s="43"/>
      <c r="B30" s="2"/>
      <c r="C30" s="2"/>
      <c r="D30" s="2"/>
      <c r="E30" s="2"/>
      <c r="F30" s="2"/>
      <c r="G30" s="2"/>
      <c r="H30" s="2"/>
      <c r="I30" s="2"/>
      <c r="J30" s="2"/>
      <c r="K30" s="26"/>
      <c r="L30" s="5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 x14ac:dyDescent="0.35">
      <c r="A31" s="43"/>
      <c r="B31" s="2"/>
      <c r="C31" s="2"/>
      <c r="D31" s="2"/>
      <c r="E31" s="2"/>
      <c r="F31" s="2"/>
      <c r="G31" s="2"/>
      <c r="H31" s="2"/>
      <c r="I31" s="2"/>
      <c r="J31" s="2"/>
      <c r="K31" s="26"/>
      <c r="L31" s="5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 x14ac:dyDescent="0.35">
      <c r="A32" s="43"/>
      <c r="B32" s="2"/>
      <c r="C32" s="2"/>
      <c r="D32" s="2"/>
      <c r="E32" s="2"/>
      <c r="F32" s="2"/>
      <c r="G32" s="2"/>
      <c r="H32" s="2"/>
      <c r="I32" s="2"/>
      <c r="J32" s="2"/>
      <c r="K32" s="26"/>
      <c r="L32" s="5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 x14ac:dyDescent="0.35">
      <c r="A33" s="43"/>
      <c r="B33" s="2"/>
      <c r="C33" s="2"/>
      <c r="D33" s="2"/>
      <c r="E33" s="2"/>
      <c r="F33" s="2"/>
      <c r="G33" s="2"/>
      <c r="H33" s="2"/>
      <c r="I33" s="2"/>
      <c r="J33" s="2"/>
      <c r="K33" s="26"/>
      <c r="L33" s="5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 x14ac:dyDescent="0.35">
      <c r="A34" s="43"/>
      <c r="B34" s="2"/>
      <c r="C34" s="2"/>
      <c r="D34" s="2"/>
      <c r="E34" s="2"/>
      <c r="F34" s="2"/>
      <c r="G34" s="2"/>
      <c r="H34" s="2"/>
      <c r="I34" s="2"/>
      <c r="J34" s="2"/>
      <c r="K34" s="26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 x14ac:dyDescent="0.35">
      <c r="A35" s="43"/>
      <c r="B35" s="2"/>
      <c r="C35" s="2"/>
      <c r="D35" s="2"/>
      <c r="E35" s="2"/>
      <c r="F35" s="2"/>
      <c r="G35" s="2"/>
      <c r="H35" s="2"/>
      <c r="I35" s="2"/>
      <c r="J35" s="2"/>
      <c r="K35" s="26"/>
      <c r="L35" s="5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 x14ac:dyDescent="0.35">
      <c r="A36" s="43"/>
      <c r="B36" s="2"/>
      <c r="C36" s="2"/>
      <c r="D36" s="2"/>
      <c r="E36" s="2"/>
      <c r="F36" s="2"/>
      <c r="G36" s="2"/>
      <c r="H36" s="2"/>
      <c r="I36" s="2"/>
      <c r="J36" s="2"/>
      <c r="K36" s="26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 x14ac:dyDescent="0.35">
      <c r="A37" s="43"/>
      <c r="B37" s="2"/>
      <c r="C37" s="2"/>
      <c r="D37" s="2"/>
      <c r="E37" s="2"/>
      <c r="F37" s="2"/>
      <c r="G37" s="2"/>
      <c r="H37" s="2"/>
      <c r="I37" s="2"/>
      <c r="J37" s="2"/>
      <c r="K37" s="26"/>
      <c r="L37" s="5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 x14ac:dyDescent="0.35">
      <c r="A38" s="43"/>
      <c r="B38" s="2"/>
      <c r="C38" s="2"/>
      <c r="D38" s="2"/>
      <c r="E38" s="2"/>
      <c r="F38" s="2"/>
      <c r="G38" s="2"/>
      <c r="H38" s="2"/>
      <c r="I38" s="2"/>
      <c r="J38" s="2"/>
      <c r="K38" s="26"/>
      <c r="L38" s="5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 x14ac:dyDescent="0.35">
      <c r="A39" s="43"/>
      <c r="B39" s="2"/>
      <c r="C39" s="2"/>
      <c r="D39" s="2"/>
      <c r="E39" s="2"/>
      <c r="F39" s="2"/>
      <c r="G39" s="2"/>
      <c r="H39" s="2"/>
      <c r="I39" s="2"/>
      <c r="J39" s="2"/>
      <c r="K39" s="26"/>
      <c r="L39" s="5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 x14ac:dyDescent="0.35">
      <c r="A40" s="43"/>
      <c r="B40" s="2"/>
      <c r="C40" s="2"/>
      <c r="D40" s="2"/>
      <c r="E40" s="2"/>
      <c r="F40" s="2"/>
      <c r="G40" s="2"/>
      <c r="H40" s="2"/>
      <c r="I40" s="2"/>
      <c r="J40" s="2"/>
      <c r="K40" s="26"/>
      <c r="L40" s="5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 x14ac:dyDescent="0.35">
      <c r="A41" s="43"/>
      <c r="B41" s="2"/>
      <c r="C41" s="2"/>
      <c r="D41" s="2"/>
      <c r="E41" s="2"/>
      <c r="F41" s="2"/>
      <c r="G41" s="2"/>
      <c r="H41" s="2"/>
      <c r="I41" s="2"/>
      <c r="J41" s="2"/>
      <c r="K41" s="26"/>
      <c r="L41" s="5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 x14ac:dyDescent="0.35">
      <c r="A42" s="43"/>
      <c r="B42" s="2"/>
      <c r="C42" s="2"/>
      <c r="D42" s="2"/>
      <c r="E42" s="2"/>
      <c r="F42" s="2"/>
      <c r="G42" s="2"/>
      <c r="H42" s="2"/>
      <c r="I42" s="2"/>
      <c r="J42" s="2"/>
      <c r="K42" s="26"/>
      <c r="L42" s="5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 x14ac:dyDescent="0.35">
      <c r="A43" s="43"/>
      <c r="B43" s="2"/>
      <c r="C43" s="2"/>
      <c r="D43" s="2"/>
      <c r="E43" s="2"/>
      <c r="F43" s="2"/>
      <c r="G43" s="2"/>
      <c r="H43" s="2"/>
      <c r="I43" s="2"/>
      <c r="J43" s="2"/>
      <c r="K43" s="26"/>
      <c r="L43" s="5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 x14ac:dyDescent="0.35">
      <c r="A44" s="43"/>
      <c r="B44" s="2"/>
      <c r="C44" s="2"/>
      <c r="D44" s="2"/>
      <c r="E44" s="2"/>
      <c r="F44" s="2"/>
      <c r="G44" s="2"/>
      <c r="H44" s="2"/>
      <c r="I44" s="2"/>
      <c r="J44" s="2"/>
      <c r="K44" s="26"/>
      <c r="L44" s="5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 x14ac:dyDescent="0.35">
      <c r="A45" s="43"/>
      <c r="B45" s="2"/>
      <c r="C45" s="2"/>
      <c r="D45" s="2"/>
      <c r="E45" s="2"/>
      <c r="F45" s="2"/>
      <c r="G45" s="2"/>
      <c r="H45" s="2"/>
      <c r="I45" s="2"/>
      <c r="J45" s="2"/>
      <c r="K45" s="26"/>
      <c r="L45" s="5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 x14ac:dyDescent="0.35">
      <c r="A46" s="43"/>
      <c r="B46" s="2"/>
      <c r="C46" s="2"/>
      <c r="D46" s="2"/>
      <c r="E46" s="2"/>
      <c r="F46" s="2"/>
      <c r="G46" s="2"/>
      <c r="H46" s="2"/>
      <c r="I46" s="2"/>
      <c r="J46" s="2"/>
      <c r="K46" s="26"/>
      <c r="L46" s="5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 x14ac:dyDescent="0.35">
      <c r="A47" s="43"/>
      <c r="B47" s="2"/>
      <c r="C47" s="2"/>
      <c r="D47" s="2"/>
      <c r="E47" s="2"/>
      <c r="F47" s="2"/>
      <c r="G47" s="2"/>
      <c r="H47" s="2"/>
      <c r="I47" s="2"/>
      <c r="J47" s="2"/>
      <c r="K47" s="26"/>
      <c r="L47" s="5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 x14ac:dyDescent="0.35">
      <c r="A48" s="43"/>
      <c r="B48" s="2"/>
      <c r="C48" s="2"/>
      <c r="D48" s="2"/>
      <c r="E48" s="2"/>
      <c r="F48" s="2"/>
      <c r="G48" s="2"/>
      <c r="H48" s="2"/>
      <c r="I48" s="2"/>
      <c r="J48" s="2"/>
      <c r="K48" s="26"/>
      <c r="L48" s="5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 x14ac:dyDescent="0.35">
      <c r="A49" s="43"/>
      <c r="B49" s="2"/>
      <c r="C49" s="2"/>
      <c r="D49" s="2"/>
      <c r="E49" s="2"/>
      <c r="F49" s="2"/>
      <c r="G49" s="2"/>
      <c r="H49" s="2"/>
      <c r="I49" s="2"/>
      <c r="J49" s="2"/>
      <c r="K49" s="26"/>
      <c r="L49" s="5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 x14ac:dyDescent="0.35">
      <c r="A50" s="43"/>
      <c r="B50" s="2"/>
      <c r="C50" s="2"/>
      <c r="D50" s="2"/>
      <c r="E50" s="2"/>
      <c r="F50" s="2"/>
      <c r="G50" s="2"/>
      <c r="H50" s="2"/>
      <c r="I50" s="2"/>
      <c r="J50" s="2"/>
      <c r="K50" s="26"/>
      <c r="L50" s="5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 x14ac:dyDescent="0.35">
      <c r="A51" s="43"/>
      <c r="B51" s="2"/>
      <c r="C51" s="2"/>
      <c r="D51" s="2"/>
      <c r="E51" s="2"/>
      <c r="F51" s="2"/>
      <c r="G51" s="2"/>
      <c r="H51" s="2"/>
      <c r="I51" s="2"/>
      <c r="J51" s="2"/>
      <c r="K51" s="26"/>
      <c r="L51" s="5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 x14ac:dyDescent="0.35">
      <c r="A52" s="43"/>
      <c r="B52" s="2"/>
      <c r="C52" s="2"/>
      <c r="D52" s="2"/>
      <c r="E52" s="2"/>
      <c r="F52" s="2"/>
      <c r="G52" s="2"/>
      <c r="H52" s="2"/>
      <c r="I52" s="2"/>
      <c r="J52" s="2"/>
      <c r="K52" s="26"/>
      <c r="L52" s="5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 x14ac:dyDescent="0.35">
      <c r="A53" s="43"/>
      <c r="B53" s="2"/>
      <c r="C53" s="2"/>
      <c r="D53" s="2"/>
      <c r="E53" s="2"/>
      <c r="F53" s="2"/>
      <c r="G53" s="2"/>
      <c r="H53" s="2"/>
      <c r="I53" s="2"/>
      <c r="J53" s="2"/>
      <c r="K53" s="26"/>
      <c r="L53" s="5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 x14ac:dyDescent="0.35">
      <c r="A54" s="43"/>
      <c r="B54" s="2"/>
      <c r="C54" s="2"/>
      <c r="D54" s="2"/>
      <c r="E54" s="2"/>
      <c r="F54" s="2"/>
      <c r="G54" s="2"/>
      <c r="H54" s="2"/>
      <c r="I54" s="2"/>
      <c r="J54" s="2"/>
      <c r="K54" s="26"/>
      <c r="L54" s="5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 x14ac:dyDescent="0.35">
      <c r="A55" s="43"/>
      <c r="B55" s="2"/>
      <c r="C55" s="2"/>
      <c r="D55" s="2"/>
      <c r="E55" s="2"/>
      <c r="F55" s="2"/>
      <c r="G55" s="2"/>
      <c r="H55" s="2"/>
      <c r="I55" s="2"/>
      <c r="J55" s="2"/>
      <c r="K55" s="26"/>
      <c r="L55" s="5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 x14ac:dyDescent="0.35">
      <c r="A56" s="43"/>
      <c r="B56" s="2"/>
      <c r="C56" s="2"/>
      <c r="D56" s="2"/>
      <c r="E56" s="2"/>
      <c r="F56" s="2"/>
      <c r="G56" s="2"/>
      <c r="H56" s="2"/>
      <c r="I56" s="2"/>
      <c r="J56" s="2"/>
      <c r="K56" s="26"/>
      <c r="L56" s="5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 x14ac:dyDescent="0.35">
      <c r="A57" s="43"/>
      <c r="B57" s="2"/>
      <c r="C57" s="2"/>
      <c r="D57" s="2"/>
      <c r="E57" s="2"/>
      <c r="F57" s="2"/>
      <c r="G57" s="2"/>
      <c r="H57" s="2"/>
      <c r="I57" s="2"/>
      <c r="J57" s="2"/>
      <c r="K57" s="26"/>
      <c r="L57" s="5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 x14ac:dyDescent="0.35">
      <c r="A58" s="43"/>
      <c r="B58" s="2"/>
      <c r="C58" s="2"/>
      <c r="D58" s="2"/>
      <c r="E58" s="2"/>
      <c r="F58" s="2"/>
      <c r="G58" s="2"/>
      <c r="H58" s="2"/>
      <c r="I58" s="2"/>
      <c r="J58" s="2"/>
      <c r="K58" s="26"/>
      <c r="L58" s="5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 x14ac:dyDescent="0.35">
      <c r="A59" s="43"/>
      <c r="B59" s="2"/>
      <c r="C59" s="2"/>
      <c r="D59" s="2"/>
      <c r="E59" s="2"/>
      <c r="F59" s="2"/>
      <c r="G59" s="2"/>
      <c r="H59" s="2"/>
      <c r="I59" s="2"/>
      <c r="J59" s="2"/>
      <c r="K59" s="26"/>
      <c r="L59" s="5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 x14ac:dyDescent="0.35">
      <c r="A60" s="43"/>
      <c r="B60" s="2"/>
      <c r="C60" s="2"/>
      <c r="D60" s="2"/>
      <c r="E60" s="2"/>
      <c r="F60" s="2"/>
      <c r="G60" s="2"/>
      <c r="H60" s="2"/>
      <c r="I60" s="2"/>
      <c r="J60" s="2"/>
      <c r="K60" s="26"/>
      <c r="L60" s="5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 x14ac:dyDescent="0.35">
      <c r="A61" s="43"/>
      <c r="B61" s="2"/>
      <c r="C61" s="2"/>
      <c r="D61" s="2"/>
      <c r="E61" s="2"/>
      <c r="F61" s="2"/>
      <c r="G61" s="2"/>
      <c r="H61" s="2"/>
      <c r="I61" s="2"/>
      <c r="J61" s="2"/>
      <c r="K61" s="26"/>
      <c r="L61" s="5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 x14ac:dyDescent="0.35">
      <c r="A62" s="43"/>
      <c r="B62" s="2"/>
      <c r="C62" s="2"/>
      <c r="D62" s="2"/>
      <c r="E62" s="2"/>
      <c r="F62" s="2"/>
      <c r="G62" s="2"/>
      <c r="H62" s="2"/>
      <c r="I62" s="2"/>
      <c r="J62" s="2"/>
      <c r="K62" s="26"/>
      <c r="L62" s="5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 x14ac:dyDescent="0.35">
      <c r="A63" s="43"/>
      <c r="B63" s="2"/>
      <c r="C63" s="2"/>
      <c r="D63" s="2"/>
      <c r="E63" s="2"/>
      <c r="F63" s="2"/>
      <c r="G63" s="2"/>
      <c r="H63" s="2"/>
      <c r="I63" s="2"/>
      <c r="J63" s="2"/>
      <c r="K63" s="26"/>
      <c r="L63" s="5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 x14ac:dyDescent="0.35">
      <c r="A64" s="43"/>
      <c r="B64" s="2"/>
      <c r="C64" s="2"/>
      <c r="D64" s="2"/>
      <c r="E64" s="2"/>
      <c r="F64" s="2"/>
      <c r="G64" s="2"/>
      <c r="H64" s="2"/>
      <c r="I64" s="2"/>
      <c r="J64" s="2"/>
      <c r="K64" s="26"/>
      <c r="L64" s="5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 x14ac:dyDescent="0.35">
      <c r="A65" s="43"/>
      <c r="B65" s="2"/>
      <c r="C65" s="2"/>
      <c r="D65" s="2"/>
      <c r="E65" s="2"/>
      <c r="F65" s="2"/>
      <c r="G65" s="2"/>
      <c r="H65" s="2"/>
      <c r="I65" s="2"/>
      <c r="J65" s="2"/>
      <c r="K65" s="26"/>
      <c r="L65" s="5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 x14ac:dyDescent="0.35">
      <c r="A66" s="43"/>
      <c r="B66" s="2"/>
      <c r="C66" s="2"/>
      <c r="D66" s="2"/>
      <c r="E66" s="2"/>
      <c r="F66" s="2"/>
      <c r="G66" s="2"/>
      <c r="H66" s="2"/>
      <c r="I66" s="2"/>
      <c r="J66" s="2"/>
      <c r="K66" s="26"/>
      <c r="L66" s="5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 x14ac:dyDescent="0.35">
      <c r="A67" s="43"/>
      <c r="B67" s="2"/>
      <c r="C67" s="2"/>
      <c r="D67" s="2"/>
      <c r="E67" s="2"/>
      <c r="F67" s="2"/>
      <c r="G67" s="2"/>
      <c r="H67" s="2"/>
      <c r="I67" s="2"/>
      <c r="J67" s="2"/>
      <c r="K67" s="26"/>
      <c r="L67" s="5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 x14ac:dyDescent="0.35">
      <c r="A68" s="43"/>
      <c r="B68" s="2"/>
      <c r="C68" s="2"/>
      <c r="D68" s="2"/>
      <c r="E68" s="2"/>
      <c r="F68" s="2"/>
      <c r="G68" s="2"/>
      <c r="H68" s="2"/>
      <c r="I68" s="2"/>
      <c r="J68" s="2"/>
      <c r="K68" s="26"/>
      <c r="L68" s="5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 x14ac:dyDescent="0.35">
      <c r="A69" s="43"/>
      <c r="B69" s="2"/>
      <c r="C69" s="2"/>
      <c r="D69" s="2"/>
      <c r="E69" s="2"/>
      <c r="F69" s="2"/>
      <c r="G69" s="2"/>
      <c r="H69" s="2"/>
      <c r="I69" s="2"/>
      <c r="J69" s="2"/>
      <c r="K69" s="26"/>
      <c r="L69" s="5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 x14ac:dyDescent="0.35">
      <c r="A70" s="43"/>
      <c r="B70" s="2"/>
      <c r="C70" s="2"/>
      <c r="D70" s="2"/>
      <c r="E70" s="2"/>
      <c r="F70" s="2"/>
      <c r="G70" s="2"/>
      <c r="H70" s="2"/>
      <c r="I70" s="2"/>
      <c r="J70" s="2"/>
      <c r="K70" s="26"/>
      <c r="L70" s="5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 x14ac:dyDescent="0.35">
      <c r="A71" s="43"/>
      <c r="B71" s="2"/>
      <c r="C71" s="2"/>
      <c r="D71" s="2"/>
      <c r="E71" s="2"/>
      <c r="F71" s="2"/>
      <c r="G71" s="2"/>
      <c r="H71" s="2"/>
      <c r="I71" s="2"/>
      <c r="J71" s="2"/>
      <c r="K71" s="26"/>
      <c r="L71" s="5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 x14ac:dyDescent="0.35">
      <c r="A72" s="43"/>
      <c r="B72" s="2"/>
      <c r="C72" s="2"/>
      <c r="D72" s="2"/>
      <c r="E72" s="2"/>
      <c r="F72" s="2"/>
      <c r="G72" s="2"/>
      <c r="H72" s="2"/>
      <c r="I72" s="2"/>
      <c r="J72" s="2"/>
      <c r="K72" s="26"/>
      <c r="L72" s="5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 x14ac:dyDescent="0.35">
      <c r="A73" s="43"/>
      <c r="B73" s="2"/>
      <c r="C73" s="2"/>
      <c r="D73" s="2"/>
      <c r="E73" s="2"/>
      <c r="F73" s="2"/>
      <c r="G73" s="2"/>
      <c r="H73" s="2"/>
      <c r="I73" s="2"/>
      <c r="J73" s="2"/>
      <c r="K73" s="26"/>
      <c r="L73" s="5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 x14ac:dyDescent="0.35">
      <c r="A74" s="43"/>
      <c r="B74" s="2"/>
      <c r="C74" s="2"/>
      <c r="D74" s="2"/>
      <c r="E74" s="2"/>
      <c r="F74" s="2"/>
      <c r="G74" s="2"/>
      <c r="H74" s="2"/>
      <c r="I74" s="2"/>
      <c r="J74" s="2"/>
      <c r="K74" s="26"/>
      <c r="L74" s="5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 x14ac:dyDescent="0.35">
      <c r="A75" s="43"/>
      <c r="B75" s="2"/>
      <c r="C75" s="2"/>
      <c r="D75" s="2"/>
      <c r="E75" s="2"/>
      <c r="F75" s="2"/>
      <c r="G75" s="2"/>
      <c r="H75" s="2"/>
      <c r="I75" s="2"/>
      <c r="J75" s="2"/>
      <c r="K75" s="26"/>
      <c r="L75" s="5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 x14ac:dyDescent="0.35">
      <c r="A76" s="43"/>
      <c r="B76" s="2"/>
      <c r="C76" s="2"/>
      <c r="D76" s="2"/>
      <c r="E76" s="2"/>
      <c r="F76" s="2"/>
      <c r="G76" s="2"/>
      <c r="H76" s="2"/>
      <c r="I76" s="2"/>
      <c r="J76" s="2"/>
      <c r="K76" s="26"/>
      <c r="L76" s="5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 x14ac:dyDescent="0.35">
      <c r="A77" s="43"/>
      <c r="B77" s="2"/>
      <c r="C77" s="2"/>
      <c r="D77" s="2"/>
      <c r="E77" s="2"/>
      <c r="F77" s="2"/>
      <c r="G77" s="2"/>
      <c r="H77" s="2"/>
      <c r="I77" s="2"/>
      <c r="J77" s="2"/>
      <c r="K77" s="26"/>
      <c r="L77" s="5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 x14ac:dyDescent="0.35">
      <c r="A78" s="43"/>
      <c r="B78" s="2"/>
      <c r="C78" s="2"/>
      <c r="D78" s="2"/>
      <c r="E78" s="2"/>
      <c r="F78" s="2"/>
      <c r="G78" s="2"/>
      <c r="H78" s="2"/>
      <c r="I78" s="2"/>
      <c r="J78" s="2"/>
      <c r="K78" s="26"/>
      <c r="L78" s="5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 x14ac:dyDescent="0.35">
      <c r="A79" s="43"/>
      <c r="B79" s="2"/>
      <c r="C79" s="2"/>
      <c r="D79" s="2"/>
      <c r="E79" s="2"/>
      <c r="F79" s="2"/>
      <c r="G79" s="2"/>
      <c r="H79" s="2"/>
      <c r="I79" s="2"/>
      <c r="J79" s="2"/>
      <c r="K79" s="26"/>
      <c r="L79" s="5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 x14ac:dyDescent="0.35">
      <c r="A80" s="43"/>
      <c r="B80" s="2"/>
      <c r="C80" s="2"/>
      <c r="D80" s="2"/>
      <c r="E80" s="2"/>
      <c r="F80" s="2"/>
      <c r="G80" s="2"/>
      <c r="H80" s="2"/>
      <c r="I80" s="2"/>
      <c r="J80" s="2"/>
      <c r="K80" s="26"/>
      <c r="L80" s="5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 x14ac:dyDescent="0.35">
      <c r="A81" s="43"/>
      <c r="B81" s="2"/>
      <c r="C81" s="2"/>
      <c r="D81" s="2"/>
      <c r="E81" s="2"/>
      <c r="F81" s="2"/>
      <c r="G81" s="2"/>
      <c r="H81" s="2"/>
      <c r="I81" s="2"/>
      <c r="J81" s="2"/>
      <c r="K81" s="26"/>
      <c r="L81" s="5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 x14ac:dyDescent="0.35">
      <c r="A82" s="43"/>
      <c r="B82" s="2"/>
      <c r="C82" s="2"/>
      <c r="D82" s="2"/>
      <c r="E82" s="2"/>
      <c r="F82" s="2"/>
      <c r="G82" s="2"/>
      <c r="H82" s="2"/>
      <c r="I82" s="2"/>
      <c r="J82" s="2"/>
      <c r="K82" s="26"/>
      <c r="L82" s="5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 x14ac:dyDescent="0.35">
      <c r="A83" s="43"/>
      <c r="B83" s="2"/>
      <c r="C83" s="2"/>
      <c r="D83" s="2"/>
      <c r="E83" s="2"/>
      <c r="F83" s="2"/>
      <c r="G83" s="2"/>
      <c r="H83" s="2"/>
      <c r="I83" s="2"/>
      <c r="J83" s="2"/>
      <c r="K83" s="26"/>
      <c r="L83" s="5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 x14ac:dyDescent="0.35">
      <c r="A84" s="43"/>
      <c r="B84" s="2"/>
      <c r="C84" s="2"/>
      <c r="D84" s="2"/>
      <c r="E84" s="2"/>
      <c r="F84" s="2"/>
      <c r="G84" s="2"/>
      <c r="H84" s="2"/>
      <c r="I84" s="2"/>
      <c r="J84" s="2"/>
      <c r="K84" s="26"/>
      <c r="L84" s="5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 x14ac:dyDescent="0.35">
      <c r="A85" s="43"/>
      <c r="B85" s="2"/>
      <c r="C85" s="2"/>
      <c r="D85" s="2"/>
      <c r="E85" s="2"/>
      <c r="F85" s="2"/>
      <c r="G85" s="2"/>
      <c r="H85" s="2"/>
      <c r="I85" s="2"/>
      <c r="J85" s="2"/>
      <c r="K85" s="26"/>
      <c r="L85" s="5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 x14ac:dyDescent="0.35">
      <c r="A86" s="43"/>
      <c r="B86" s="2"/>
      <c r="C86" s="2"/>
      <c r="D86" s="2"/>
      <c r="E86" s="2"/>
      <c r="F86" s="2"/>
      <c r="G86" s="2"/>
      <c r="H86" s="2"/>
      <c r="I86" s="2"/>
      <c r="J86" s="2"/>
      <c r="K86" s="26"/>
      <c r="L86" s="5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 x14ac:dyDescent="0.35">
      <c r="A87" s="43"/>
      <c r="B87" s="2"/>
      <c r="C87" s="2"/>
      <c r="D87" s="2"/>
      <c r="E87" s="2"/>
      <c r="F87" s="2"/>
      <c r="G87" s="2"/>
      <c r="H87" s="2"/>
      <c r="I87" s="2"/>
      <c r="J87" s="2"/>
      <c r="K87" s="26"/>
      <c r="L87" s="5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 x14ac:dyDescent="0.35">
      <c r="A88" s="43"/>
      <c r="B88" s="2"/>
      <c r="C88" s="2"/>
      <c r="D88" s="2"/>
      <c r="E88" s="2"/>
      <c r="F88" s="2"/>
      <c r="G88" s="2"/>
      <c r="H88" s="2"/>
      <c r="I88" s="2"/>
      <c r="J88" s="2"/>
      <c r="K88" s="26"/>
      <c r="L88" s="5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 x14ac:dyDescent="0.35">
      <c r="A89" s="43"/>
      <c r="B89" s="2"/>
      <c r="C89" s="2"/>
      <c r="D89" s="2"/>
      <c r="E89" s="2"/>
      <c r="F89" s="2"/>
      <c r="G89" s="2"/>
      <c r="H89" s="2"/>
      <c r="I89" s="2"/>
      <c r="J89" s="2"/>
      <c r="K89" s="26"/>
      <c r="L89" s="5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 x14ac:dyDescent="0.35">
      <c r="A90" s="43"/>
      <c r="B90" s="2"/>
      <c r="C90" s="2"/>
      <c r="D90" s="2"/>
      <c r="E90" s="2"/>
      <c r="F90" s="2"/>
      <c r="G90" s="2"/>
      <c r="H90" s="2"/>
      <c r="I90" s="2"/>
      <c r="J90" s="2"/>
      <c r="K90" s="26"/>
      <c r="L90" s="5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 x14ac:dyDescent="0.35">
      <c r="A91" s="43"/>
      <c r="B91" s="2"/>
      <c r="C91" s="2"/>
      <c r="D91" s="2"/>
      <c r="E91" s="2"/>
      <c r="F91" s="2"/>
      <c r="G91" s="2"/>
      <c r="H91" s="2"/>
      <c r="I91" s="2"/>
      <c r="J91" s="2"/>
      <c r="K91" s="26"/>
      <c r="L91" s="5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 x14ac:dyDescent="0.35">
      <c r="A92" s="43"/>
      <c r="B92" s="2"/>
      <c r="C92" s="2"/>
      <c r="D92" s="2"/>
      <c r="E92" s="2"/>
      <c r="F92" s="2"/>
      <c r="G92" s="2"/>
      <c r="H92" s="2"/>
      <c r="I92" s="2"/>
      <c r="J92" s="2"/>
      <c r="K92" s="26"/>
      <c r="L92" s="5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 x14ac:dyDescent="0.35">
      <c r="A93" s="43"/>
      <c r="B93" s="2"/>
      <c r="C93" s="2"/>
      <c r="D93" s="2"/>
      <c r="E93" s="2"/>
      <c r="F93" s="2"/>
      <c r="G93" s="2"/>
      <c r="H93" s="2"/>
      <c r="I93" s="2"/>
      <c r="J93" s="2"/>
      <c r="K93" s="26"/>
      <c r="L93" s="5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 x14ac:dyDescent="0.35">
      <c r="A94" s="43"/>
      <c r="B94" s="2"/>
      <c r="C94" s="2"/>
      <c r="D94" s="2"/>
      <c r="E94" s="2"/>
      <c r="F94" s="2"/>
      <c r="G94" s="2"/>
      <c r="H94" s="2"/>
      <c r="I94" s="2"/>
      <c r="J94" s="2"/>
      <c r="K94" s="26"/>
      <c r="L94" s="5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 x14ac:dyDescent="0.35">
      <c r="A95" s="43"/>
      <c r="B95" s="2"/>
      <c r="C95" s="2"/>
      <c r="D95" s="2"/>
      <c r="E95" s="2"/>
      <c r="F95" s="2"/>
      <c r="G95" s="2"/>
      <c r="H95" s="2"/>
      <c r="I95" s="2"/>
      <c r="J95" s="2"/>
      <c r="K95" s="26"/>
      <c r="L95" s="5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 x14ac:dyDescent="0.35">
      <c r="A96" s="43"/>
      <c r="B96" s="2"/>
      <c r="C96" s="2"/>
      <c r="D96" s="2"/>
      <c r="E96" s="2"/>
      <c r="F96" s="2"/>
      <c r="G96" s="2"/>
      <c r="H96" s="2"/>
      <c r="I96" s="2"/>
      <c r="J96" s="2"/>
      <c r="K96" s="26"/>
      <c r="L96" s="5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 x14ac:dyDescent="0.35">
      <c r="A97" s="43"/>
      <c r="B97" s="2"/>
      <c r="C97" s="2"/>
      <c r="D97" s="2"/>
      <c r="E97" s="2"/>
      <c r="F97" s="2"/>
      <c r="G97" s="2"/>
      <c r="H97" s="2"/>
      <c r="I97" s="2"/>
      <c r="J97" s="2"/>
      <c r="K97" s="26"/>
      <c r="L97" s="5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 x14ac:dyDescent="0.35">
      <c r="A98" s="43"/>
      <c r="B98" s="2"/>
      <c r="C98" s="2"/>
      <c r="D98" s="2"/>
      <c r="E98" s="2"/>
      <c r="F98" s="2"/>
      <c r="G98" s="2"/>
      <c r="H98" s="2"/>
      <c r="I98" s="2"/>
      <c r="J98" s="2"/>
      <c r="K98" s="26"/>
      <c r="L98" s="5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 x14ac:dyDescent="0.35">
      <c r="A99" s="43"/>
      <c r="B99" s="2"/>
      <c r="C99" s="2"/>
      <c r="D99" s="2"/>
      <c r="E99" s="2"/>
      <c r="F99" s="2"/>
      <c r="G99" s="2"/>
      <c r="H99" s="2"/>
      <c r="I99" s="2"/>
      <c r="J99" s="2"/>
      <c r="K99" s="26"/>
      <c r="L99" s="5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 x14ac:dyDescent="0.35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6"/>
      <c r="L100" s="5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 x14ac:dyDescent="0.35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6"/>
      <c r="L101" s="5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 x14ac:dyDescent="0.35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6"/>
      <c r="L102" s="5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 x14ac:dyDescent="0.35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6"/>
      <c r="L103" s="5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 x14ac:dyDescent="0.35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6"/>
      <c r="L104" s="5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 x14ac:dyDescent="0.35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6"/>
      <c r="L105" s="5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 x14ac:dyDescent="0.35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5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 x14ac:dyDescent="0.35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6"/>
      <c r="L107" s="5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 x14ac:dyDescent="0.35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6"/>
      <c r="L108" s="5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 x14ac:dyDescent="0.35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6"/>
      <c r="L109" s="5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 x14ac:dyDescent="0.35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5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 x14ac:dyDescent="0.35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6"/>
      <c r="L111" s="5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 x14ac:dyDescent="0.35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6"/>
      <c r="L112" s="5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 x14ac:dyDescent="0.35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6"/>
      <c r="L113" s="5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 x14ac:dyDescent="0.35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6"/>
      <c r="L114" s="5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 x14ac:dyDescent="0.35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6"/>
      <c r="L115" s="5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 x14ac:dyDescent="0.35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6"/>
      <c r="L116" s="5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 x14ac:dyDescent="0.35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6"/>
      <c r="L117" s="5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 x14ac:dyDescent="0.35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6"/>
      <c r="L118" s="5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 x14ac:dyDescent="0.35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6"/>
      <c r="L119" s="5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 x14ac:dyDescent="0.35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6"/>
      <c r="L120" s="5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 x14ac:dyDescent="0.35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6"/>
      <c r="L121" s="5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 x14ac:dyDescent="0.35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6"/>
      <c r="L122" s="5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 x14ac:dyDescent="0.35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6"/>
      <c r="L123" s="5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 x14ac:dyDescent="0.35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6"/>
      <c r="L124" s="5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 x14ac:dyDescent="0.35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6"/>
      <c r="L125" s="5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 x14ac:dyDescent="0.35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6"/>
      <c r="L126" s="5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 x14ac:dyDescent="0.35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6"/>
      <c r="L127" s="5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 x14ac:dyDescent="0.35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6"/>
      <c r="L128" s="5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 x14ac:dyDescent="0.35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6"/>
      <c r="L129" s="5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 x14ac:dyDescent="0.35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6"/>
      <c r="L130" s="5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 x14ac:dyDescent="0.35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6"/>
      <c r="L131" s="5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 x14ac:dyDescent="0.35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6"/>
      <c r="L132" s="5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 x14ac:dyDescent="0.35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6"/>
      <c r="L133" s="5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 x14ac:dyDescent="0.35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6"/>
      <c r="L134" s="5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 x14ac:dyDescent="0.35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6"/>
      <c r="L135" s="5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 x14ac:dyDescent="0.35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6"/>
      <c r="L136" s="5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 x14ac:dyDescent="0.35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6"/>
      <c r="L137" s="5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 x14ac:dyDescent="0.35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5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 x14ac:dyDescent="0.35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6"/>
      <c r="L139" s="5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 x14ac:dyDescent="0.35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6"/>
      <c r="L140" s="5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 x14ac:dyDescent="0.35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6"/>
      <c r="L141" s="5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 x14ac:dyDescent="0.35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6"/>
      <c r="L142" s="5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 x14ac:dyDescent="0.35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6"/>
      <c r="L143" s="5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 x14ac:dyDescent="0.35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6"/>
      <c r="L144" s="5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 x14ac:dyDescent="0.35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6"/>
      <c r="L145" s="5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 x14ac:dyDescent="0.35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6"/>
      <c r="L146" s="5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 x14ac:dyDescent="0.35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6"/>
      <c r="L147" s="5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 x14ac:dyDescent="0.35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6"/>
      <c r="L148" s="5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 x14ac:dyDescent="0.35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6"/>
      <c r="L149" s="5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 x14ac:dyDescent="0.35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6"/>
      <c r="L150" s="5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 x14ac:dyDescent="0.35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6"/>
      <c r="L151" s="5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 x14ac:dyDescent="0.35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6"/>
      <c r="L152" s="5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 x14ac:dyDescent="0.35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6"/>
      <c r="L153" s="5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 x14ac:dyDescent="0.35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6"/>
      <c r="L154" s="5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 x14ac:dyDescent="0.35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6"/>
      <c r="L155" s="5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 x14ac:dyDescent="0.35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6"/>
      <c r="L156" s="5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 x14ac:dyDescent="0.35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6"/>
      <c r="L157" s="5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 x14ac:dyDescent="0.35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6"/>
      <c r="L158" s="5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 x14ac:dyDescent="0.35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6"/>
      <c r="L159" s="5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 x14ac:dyDescent="0.35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6"/>
      <c r="L160" s="5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 x14ac:dyDescent="0.35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6"/>
      <c r="L161" s="5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 x14ac:dyDescent="0.35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6"/>
      <c r="L162" s="5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 x14ac:dyDescent="0.35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6"/>
      <c r="L163" s="5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 x14ac:dyDescent="0.35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6"/>
      <c r="L164" s="5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 x14ac:dyDescent="0.35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6"/>
      <c r="L165" s="5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 x14ac:dyDescent="0.35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6"/>
      <c r="L166" s="5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 x14ac:dyDescent="0.35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6"/>
      <c r="L167" s="5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 x14ac:dyDescent="0.35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6"/>
      <c r="L168" s="5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 x14ac:dyDescent="0.35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6"/>
      <c r="L169" s="5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 x14ac:dyDescent="0.35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6"/>
      <c r="L170" s="5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 x14ac:dyDescent="0.35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6"/>
      <c r="L171" s="5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 x14ac:dyDescent="0.35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6"/>
      <c r="L172" s="5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 x14ac:dyDescent="0.35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6"/>
      <c r="L173" s="5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 x14ac:dyDescent="0.35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6"/>
      <c r="L174" s="5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 x14ac:dyDescent="0.35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6"/>
      <c r="L175" s="5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 x14ac:dyDescent="0.35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6"/>
      <c r="L176" s="5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 x14ac:dyDescent="0.35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6"/>
      <c r="L177" s="5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 x14ac:dyDescent="0.35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6"/>
      <c r="L178" s="5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 x14ac:dyDescent="0.35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6"/>
      <c r="L179" s="5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 x14ac:dyDescent="0.35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6"/>
      <c r="L180" s="5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 x14ac:dyDescent="0.35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6"/>
      <c r="L181" s="5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 x14ac:dyDescent="0.35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6"/>
      <c r="L182" s="5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 x14ac:dyDescent="0.35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6"/>
      <c r="L183" s="5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 x14ac:dyDescent="0.35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6"/>
      <c r="L184" s="5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 x14ac:dyDescent="0.35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6"/>
      <c r="L185" s="5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 x14ac:dyDescent="0.35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6"/>
      <c r="L186" s="5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 x14ac:dyDescent="0.35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6"/>
      <c r="L187" s="5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 x14ac:dyDescent="0.35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6"/>
      <c r="L188" s="5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 x14ac:dyDescent="0.35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6"/>
      <c r="L189" s="5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 x14ac:dyDescent="0.35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6"/>
      <c r="L190" s="5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 x14ac:dyDescent="0.35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6"/>
      <c r="L191" s="5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 x14ac:dyDescent="0.35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6"/>
      <c r="L192" s="5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 x14ac:dyDescent="0.35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6"/>
      <c r="L193" s="5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 x14ac:dyDescent="0.35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6"/>
      <c r="L194" s="5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 x14ac:dyDescent="0.35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6"/>
      <c r="L195" s="5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 x14ac:dyDescent="0.35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6"/>
      <c r="L196" s="5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 x14ac:dyDescent="0.35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6"/>
      <c r="L197" s="5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 x14ac:dyDescent="0.35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6"/>
      <c r="L198" s="5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 x14ac:dyDescent="0.35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6"/>
      <c r="L199" s="5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 x14ac:dyDescent="0.35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6"/>
      <c r="L200" s="5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 x14ac:dyDescent="0.35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6"/>
      <c r="L201" s="5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 x14ac:dyDescent="0.35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6"/>
      <c r="L202" s="5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 x14ac:dyDescent="0.35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6"/>
      <c r="L203" s="5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 x14ac:dyDescent="0.35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6"/>
      <c r="L204" s="5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 x14ac:dyDescent="0.35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6"/>
      <c r="L205" s="5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 x14ac:dyDescent="0.35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6"/>
      <c r="L206" s="5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 x14ac:dyDescent="0.35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6"/>
      <c r="L207" s="5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 x14ac:dyDescent="0.35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6"/>
      <c r="L208" s="5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 x14ac:dyDescent="0.35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6"/>
      <c r="L209" s="5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 x14ac:dyDescent="0.35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6"/>
      <c r="L210" s="5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 x14ac:dyDescent="0.35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6"/>
      <c r="L211" s="5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 x14ac:dyDescent="0.35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6"/>
      <c r="L212" s="5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 x14ac:dyDescent="0.35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6"/>
      <c r="L213" s="5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 x14ac:dyDescent="0.35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6"/>
      <c r="L214" s="5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 x14ac:dyDescent="0.35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6"/>
      <c r="L215" s="5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 x14ac:dyDescent="0.35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6"/>
      <c r="L216" s="5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 x14ac:dyDescent="0.35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6"/>
      <c r="L217" s="5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 x14ac:dyDescent="0.35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6"/>
      <c r="L218" s="5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 x14ac:dyDescent="0.35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6"/>
      <c r="L219" s="5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 x14ac:dyDescent="0.35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6"/>
      <c r="L220" s="5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 x14ac:dyDescent="0.35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6"/>
      <c r="L221" s="5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 x14ac:dyDescent="0.35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6"/>
      <c r="L222" s="5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 x14ac:dyDescent="0.35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6"/>
      <c r="L223" s="5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 x14ac:dyDescent="0.35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6"/>
      <c r="L224" s="5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 x14ac:dyDescent="0.35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6"/>
      <c r="L225" s="5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 x14ac:dyDescent="0.35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6"/>
      <c r="L226" s="5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 x14ac:dyDescent="0.35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6"/>
      <c r="L227" s="5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 x14ac:dyDescent="0.35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6"/>
      <c r="L228" s="5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 x14ac:dyDescent="0.35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6"/>
      <c r="L229" s="5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 x14ac:dyDescent="0.35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6"/>
      <c r="L230" s="5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 x14ac:dyDescent="0.35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6"/>
      <c r="L231" s="5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 x14ac:dyDescent="0.35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6"/>
      <c r="L232" s="5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 x14ac:dyDescent="0.35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6"/>
      <c r="L233" s="5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 x14ac:dyDescent="0.35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6"/>
      <c r="L234" s="5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 x14ac:dyDescent="0.35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6"/>
      <c r="L235" s="5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 x14ac:dyDescent="0.35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6"/>
      <c r="L236" s="5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 x14ac:dyDescent="0.35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6"/>
      <c r="L237" s="5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 x14ac:dyDescent="0.35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6"/>
      <c r="L238" s="5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 x14ac:dyDescent="0.35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6"/>
      <c r="L239" s="5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 x14ac:dyDescent="0.35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6"/>
      <c r="L240" s="5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 x14ac:dyDescent="0.35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6"/>
      <c r="L241" s="5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 x14ac:dyDescent="0.35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6"/>
      <c r="L242" s="5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 x14ac:dyDescent="0.35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6"/>
      <c r="L243" s="5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 x14ac:dyDescent="0.35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6"/>
      <c r="L244" s="5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 x14ac:dyDescent="0.35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6"/>
      <c r="L245" s="5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 x14ac:dyDescent="0.35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6"/>
      <c r="L246" s="5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 x14ac:dyDescent="0.35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6"/>
      <c r="L247" s="5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 x14ac:dyDescent="0.35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6"/>
      <c r="L248" s="5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 x14ac:dyDescent="0.35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6"/>
      <c r="L249" s="5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 x14ac:dyDescent="0.35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6"/>
      <c r="L250" s="5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 x14ac:dyDescent="0.35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6"/>
      <c r="L251" s="5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 x14ac:dyDescent="0.35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6"/>
      <c r="L252" s="5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 x14ac:dyDescent="0.35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6"/>
      <c r="L253" s="5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 x14ac:dyDescent="0.35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6"/>
      <c r="L254" s="5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 x14ac:dyDescent="0.35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6"/>
      <c r="L255" s="5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 x14ac:dyDescent="0.35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6"/>
      <c r="L256" s="5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 x14ac:dyDescent="0.35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6"/>
      <c r="L257" s="5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 x14ac:dyDescent="0.35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6"/>
      <c r="L258" s="5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 x14ac:dyDescent="0.35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6"/>
      <c r="L259" s="5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 x14ac:dyDescent="0.35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6"/>
      <c r="L260" s="5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 x14ac:dyDescent="0.35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6"/>
      <c r="L261" s="5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 x14ac:dyDescent="0.35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6"/>
      <c r="L262" s="5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 x14ac:dyDescent="0.35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6"/>
      <c r="L263" s="5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 x14ac:dyDescent="0.35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6"/>
      <c r="L264" s="5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 x14ac:dyDescent="0.35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6"/>
      <c r="L265" s="5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 x14ac:dyDescent="0.35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6"/>
      <c r="L266" s="5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 x14ac:dyDescent="0.35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6"/>
      <c r="L267" s="5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 x14ac:dyDescent="0.35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6"/>
      <c r="L268" s="5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 x14ac:dyDescent="0.35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6"/>
      <c r="L269" s="5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 x14ac:dyDescent="0.35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6"/>
      <c r="L270" s="5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 x14ac:dyDescent="0.35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6"/>
      <c r="L271" s="5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 x14ac:dyDescent="0.35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6"/>
      <c r="L272" s="5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 x14ac:dyDescent="0.35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6"/>
      <c r="L273" s="5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 x14ac:dyDescent="0.35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6"/>
      <c r="L274" s="5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 x14ac:dyDescent="0.35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6"/>
      <c r="L275" s="5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 x14ac:dyDescent="0.35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6"/>
      <c r="L276" s="5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 x14ac:dyDescent="0.35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6"/>
      <c r="L277" s="5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 x14ac:dyDescent="0.35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6"/>
      <c r="L278" s="5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 x14ac:dyDescent="0.35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6"/>
      <c r="L279" s="5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 x14ac:dyDescent="0.35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6"/>
      <c r="L280" s="5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 x14ac:dyDescent="0.35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6"/>
      <c r="L281" s="5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 x14ac:dyDescent="0.35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6"/>
      <c r="L282" s="5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 x14ac:dyDescent="0.35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6"/>
      <c r="L283" s="5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 x14ac:dyDescent="0.35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6"/>
      <c r="L284" s="5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 x14ac:dyDescent="0.35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6"/>
      <c r="L285" s="5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 x14ac:dyDescent="0.35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6"/>
      <c r="L286" s="5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 x14ac:dyDescent="0.35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6"/>
      <c r="L287" s="5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 x14ac:dyDescent="0.35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6"/>
      <c r="L288" s="5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 x14ac:dyDescent="0.35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6"/>
      <c r="L289" s="5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 x14ac:dyDescent="0.35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6"/>
      <c r="L290" s="5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 x14ac:dyDescent="0.35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6"/>
      <c r="L291" s="5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 x14ac:dyDescent="0.35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6"/>
      <c r="L292" s="5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 x14ac:dyDescent="0.35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6"/>
      <c r="L293" s="5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 x14ac:dyDescent="0.35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6"/>
      <c r="L294" s="5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 x14ac:dyDescent="0.35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6"/>
      <c r="L295" s="5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 x14ac:dyDescent="0.35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6"/>
      <c r="L296" s="5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 x14ac:dyDescent="0.35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6"/>
      <c r="L297" s="5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 x14ac:dyDescent="0.35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6"/>
      <c r="L298" s="5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 x14ac:dyDescent="0.35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6"/>
      <c r="L299" s="5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 x14ac:dyDescent="0.35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6"/>
      <c r="L300" s="5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 x14ac:dyDescent="0.35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6"/>
      <c r="L301" s="5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 x14ac:dyDescent="0.35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6"/>
      <c r="L302" s="5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 x14ac:dyDescent="0.35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6"/>
      <c r="L303" s="5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 x14ac:dyDescent="0.35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6"/>
      <c r="L304" s="5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 x14ac:dyDescent="0.35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6"/>
      <c r="L305" s="5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 x14ac:dyDescent="0.35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5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 x14ac:dyDescent="0.35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5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 x14ac:dyDescent="0.35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6"/>
      <c r="L308" s="5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 x14ac:dyDescent="0.35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5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 x14ac:dyDescent="0.35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6"/>
      <c r="L310" s="5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 x14ac:dyDescent="0.35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6"/>
      <c r="L311" s="5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 x14ac:dyDescent="0.35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6"/>
      <c r="L312" s="5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 x14ac:dyDescent="0.35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6"/>
      <c r="L313" s="57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 x14ac:dyDescent="0.35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6"/>
      <c r="L314" s="57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 x14ac:dyDescent="0.35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6"/>
      <c r="L315" s="57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 x14ac:dyDescent="0.35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6"/>
      <c r="L316" s="57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 x14ac:dyDescent="0.35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6"/>
      <c r="L317" s="57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 x14ac:dyDescent="0.35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6"/>
      <c r="L318" s="57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 x14ac:dyDescent="0.35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6"/>
      <c r="L319" s="57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 x14ac:dyDescent="0.35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6"/>
      <c r="L320" s="57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 x14ac:dyDescent="0.35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6"/>
      <c r="L321" s="57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 x14ac:dyDescent="0.35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6"/>
      <c r="L322" s="57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 x14ac:dyDescent="0.35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6"/>
      <c r="L323" s="57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 x14ac:dyDescent="0.35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6"/>
      <c r="L324" s="57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 x14ac:dyDescent="0.35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6"/>
      <c r="L325" s="57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 x14ac:dyDescent="0.35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6"/>
      <c r="L326" s="57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 x14ac:dyDescent="0.35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6"/>
      <c r="L327" s="57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 x14ac:dyDescent="0.35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6"/>
      <c r="L328" s="5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 x14ac:dyDescent="0.35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6"/>
      <c r="L329" s="5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 x14ac:dyDescent="0.35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6"/>
      <c r="L330" s="5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 x14ac:dyDescent="0.35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6"/>
      <c r="L331" s="5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 x14ac:dyDescent="0.35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6"/>
      <c r="L332" s="5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 x14ac:dyDescent="0.35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6"/>
      <c r="L333" s="5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 x14ac:dyDescent="0.35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6"/>
      <c r="L334" s="5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 x14ac:dyDescent="0.35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6"/>
      <c r="L335" s="5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 x14ac:dyDescent="0.35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6"/>
      <c r="L336" s="5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 x14ac:dyDescent="0.35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6"/>
      <c r="L337" s="5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 x14ac:dyDescent="0.35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6"/>
      <c r="L338" s="5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 x14ac:dyDescent="0.35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6"/>
      <c r="L339" s="5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 x14ac:dyDescent="0.35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6"/>
      <c r="L340" s="5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 x14ac:dyDescent="0.35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6"/>
      <c r="L341" s="5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 x14ac:dyDescent="0.35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6"/>
      <c r="L342" s="5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 x14ac:dyDescent="0.35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6"/>
      <c r="L343" s="5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 x14ac:dyDescent="0.35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6"/>
      <c r="L344" s="5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 x14ac:dyDescent="0.35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6"/>
      <c r="L345" s="5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 x14ac:dyDescent="0.35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6"/>
      <c r="L346" s="5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 x14ac:dyDescent="0.35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6"/>
      <c r="L347" s="5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 x14ac:dyDescent="0.35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6"/>
      <c r="L348" s="5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 x14ac:dyDescent="0.35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6"/>
      <c r="L349" s="5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 x14ac:dyDescent="0.35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6"/>
      <c r="L350" s="5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 x14ac:dyDescent="0.35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6"/>
      <c r="L351" s="5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 x14ac:dyDescent="0.35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6"/>
      <c r="L352" s="5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 x14ac:dyDescent="0.35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6"/>
      <c r="L353" s="5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 x14ac:dyDescent="0.35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6"/>
      <c r="L354" s="5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 x14ac:dyDescent="0.35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6"/>
      <c r="L355" s="5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 x14ac:dyDescent="0.35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6"/>
      <c r="L356" s="5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 x14ac:dyDescent="0.35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6"/>
      <c r="L357" s="5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 x14ac:dyDescent="0.35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6"/>
      <c r="L358" s="5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 x14ac:dyDescent="0.35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6"/>
      <c r="L359" s="5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 x14ac:dyDescent="0.35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6"/>
      <c r="L360" s="5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 x14ac:dyDescent="0.35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6"/>
      <c r="L361" s="5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 x14ac:dyDescent="0.35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6"/>
      <c r="L362" s="5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 x14ac:dyDescent="0.35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6"/>
      <c r="L363" s="5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 x14ac:dyDescent="0.35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6"/>
      <c r="L364" s="5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 x14ac:dyDescent="0.35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6"/>
      <c r="L365" s="5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 x14ac:dyDescent="0.35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6"/>
      <c r="L366" s="5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 x14ac:dyDescent="0.35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6"/>
      <c r="L367" s="5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 x14ac:dyDescent="0.35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6"/>
      <c r="L368" s="5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 x14ac:dyDescent="0.35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6"/>
      <c r="L369" s="5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 x14ac:dyDescent="0.35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6"/>
      <c r="L370" s="5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 x14ac:dyDescent="0.35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6"/>
      <c r="L371" s="5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 x14ac:dyDescent="0.35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6"/>
      <c r="L372" s="5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 x14ac:dyDescent="0.35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6"/>
      <c r="L373" s="5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 x14ac:dyDescent="0.35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6"/>
      <c r="L374" s="5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 x14ac:dyDescent="0.35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6"/>
      <c r="L375" s="5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 x14ac:dyDescent="0.35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6"/>
      <c r="L376" s="5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 x14ac:dyDescent="0.35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6"/>
      <c r="L377" s="5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 x14ac:dyDescent="0.35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6"/>
      <c r="L378" s="57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 x14ac:dyDescent="0.35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6"/>
      <c r="L379" s="57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 x14ac:dyDescent="0.35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6"/>
      <c r="L380" s="57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 x14ac:dyDescent="0.35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6"/>
      <c r="L381" s="57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 x14ac:dyDescent="0.35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6"/>
      <c r="L382" s="5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 x14ac:dyDescent="0.35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6"/>
      <c r="L383" s="5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 x14ac:dyDescent="0.35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6"/>
      <c r="L384" s="5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 x14ac:dyDescent="0.35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6"/>
      <c r="L385" s="57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 x14ac:dyDescent="0.35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6"/>
      <c r="L386" s="57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 x14ac:dyDescent="0.35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6"/>
      <c r="L387" s="57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 x14ac:dyDescent="0.35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6"/>
      <c r="L388" s="57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 x14ac:dyDescent="0.35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6"/>
      <c r="L389" s="57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 x14ac:dyDescent="0.35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6"/>
      <c r="L390" s="57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 x14ac:dyDescent="0.35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6"/>
      <c r="L391" s="57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 x14ac:dyDescent="0.35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6"/>
      <c r="L392" s="57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 x14ac:dyDescent="0.35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6"/>
      <c r="L393" s="57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 x14ac:dyDescent="0.35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6"/>
      <c r="L394" s="5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 x14ac:dyDescent="0.35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6"/>
      <c r="L395" s="5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 x14ac:dyDescent="0.35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6"/>
      <c r="L396" s="5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 x14ac:dyDescent="0.35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6"/>
      <c r="L397" s="5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 x14ac:dyDescent="0.35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6"/>
      <c r="L398" s="5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 x14ac:dyDescent="0.35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6"/>
      <c r="L399" s="5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 x14ac:dyDescent="0.35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6"/>
      <c r="L400" s="5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 x14ac:dyDescent="0.35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6"/>
      <c r="L401" s="5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 x14ac:dyDescent="0.35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6"/>
      <c r="L402" s="5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 x14ac:dyDescent="0.35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6"/>
      <c r="L403" s="5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 x14ac:dyDescent="0.35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6"/>
      <c r="L404" s="5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 x14ac:dyDescent="0.35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6"/>
      <c r="L405" s="5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 x14ac:dyDescent="0.35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6"/>
      <c r="L406" s="5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 x14ac:dyDescent="0.35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6"/>
      <c r="L407" s="5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 x14ac:dyDescent="0.35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6"/>
      <c r="L408" s="5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 x14ac:dyDescent="0.35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6"/>
      <c r="L409" s="5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 x14ac:dyDescent="0.35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6"/>
      <c r="L410" s="5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 x14ac:dyDescent="0.35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6"/>
      <c r="L411" s="5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 x14ac:dyDescent="0.35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6"/>
      <c r="L412" s="5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 x14ac:dyDescent="0.35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6"/>
      <c r="L413" s="5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 x14ac:dyDescent="0.35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6"/>
      <c r="L414" s="5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 x14ac:dyDescent="0.35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6"/>
      <c r="L415" s="5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 x14ac:dyDescent="0.35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6"/>
      <c r="L416" s="5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 x14ac:dyDescent="0.35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6"/>
      <c r="L417" s="5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 x14ac:dyDescent="0.35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6"/>
      <c r="L418" s="5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 x14ac:dyDescent="0.35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6"/>
      <c r="L419" s="5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 x14ac:dyDescent="0.35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6"/>
      <c r="L420" s="5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 x14ac:dyDescent="0.35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6"/>
      <c r="L421" s="5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 x14ac:dyDescent="0.35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6"/>
      <c r="L422" s="5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 x14ac:dyDescent="0.35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6"/>
      <c r="L423" s="5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 x14ac:dyDescent="0.35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6"/>
      <c r="L424" s="5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 x14ac:dyDescent="0.35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6"/>
      <c r="L425" s="5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 x14ac:dyDescent="0.35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6"/>
      <c r="L426" s="5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 x14ac:dyDescent="0.35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6"/>
      <c r="L427" s="5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 x14ac:dyDescent="0.35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6"/>
      <c r="L428" s="5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 x14ac:dyDescent="0.35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6"/>
      <c r="L429" s="5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 x14ac:dyDescent="0.35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6"/>
      <c r="L430" s="5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 x14ac:dyDescent="0.35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6"/>
      <c r="L431" s="5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 x14ac:dyDescent="0.35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6"/>
      <c r="L432" s="5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 x14ac:dyDescent="0.35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6"/>
      <c r="L433" s="5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 x14ac:dyDescent="0.35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6"/>
      <c r="L434" s="5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 x14ac:dyDescent="0.35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6"/>
      <c r="L435" s="5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 x14ac:dyDescent="0.35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6"/>
      <c r="L436" s="5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 x14ac:dyDescent="0.35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6"/>
      <c r="L437" s="5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 x14ac:dyDescent="0.35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6"/>
      <c r="L438" s="5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 x14ac:dyDescent="0.35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6"/>
      <c r="L439" s="5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 x14ac:dyDescent="0.35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6"/>
      <c r="L440" s="5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 x14ac:dyDescent="0.35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6"/>
      <c r="L441" s="57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 x14ac:dyDescent="0.35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6"/>
      <c r="L442" s="57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 x14ac:dyDescent="0.35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6"/>
      <c r="L443" s="57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 x14ac:dyDescent="0.35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6"/>
      <c r="L444" s="57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 x14ac:dyDescent="0.35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6"/>
      <c r="L445" s="57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 x14ac:dyDescent="0.35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6"/>
      <c r="L446" s="57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 x14ac:dyDescent="0.35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6"/>
      <c r="L447" s="5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 x14ac:dyDescent="0.35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6"/>
      <c r="L448" s="57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 x14ac:dyDescent="0.35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6"/>
      <c r="L449" s="57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 x14ac:dyDescent="0.35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6"/>
      <c r="L450" s="5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 x14ac:dyDescent="0.35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6"/>
      <c r="L451" s="57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 x14ac:dyDescent="0.35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6"/>
      <c r="L452" s="57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 x14ac:dyDescent="0.35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6"/>
      <c r="L453" s="57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 x14ac:dyDescent="0.35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6"/>
      <c r="L454" s="57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 x14ac:dyDescent="0.35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6"/>
      <c r="L455" s="57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 x14ac:dyDescent="0.35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6"/>
      <c r="L456" s="57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 x14ac:dyDescent="0.35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6"/>
      <c r="L457" s="57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 x14ac:dyDescent="0.35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6"/>
      <c r="L458" s="57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 x14ac:dyDescent="0.35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6"/>
      <c r="L459" s="57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 x14ac:dyDescent="0.35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6"/>
      <c r="L460" s="57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 x14ac:dyDescent="0.35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6"/>
      <c r="L461" s="57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 x14ac:dyDescent="0.35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6"/>
      <c r="L462" s="57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 x14ac:dyDescent="0.35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6"/>
      <c r="L463" s="57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 x14ac:dyDescent="0.35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6"/>
      <c r="L464" s="57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 x14ac:dyDescent="0.35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6"/>
      <c r="L465" s="57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 x14ac:dyDescent="0.35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6"/>
      <c r="L466" s="57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 x14ac:dyDescent="0.35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6"/>
      <c r="L467" s="57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 x14ac:dyDescent="0.35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6"/>
      <c r="L468" s="57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 x14ac:dyDescent="0.35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6"/>
      <c r="L469" s="57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 x14ac:dyDescent="0.35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6"/>
      <c r="L470" s="5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 x14ac:dyDescent="0.35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6"/>
      <c r="L471" s="5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 x14ac:dyDescent="0.35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6"/>
      <c r="L472" s="5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 x14ac:dyDescent="0.35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6"/>
      <c r="L473" s="5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 x14ac:dyDescent="0.35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6"/>
      <c r="L474" s="5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 x14ac:dyDescent="0.35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6"/>
      <c r="L475" s="5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 x14ac:dyDescent="0.35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6"/>
      <c r="L476" s="5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 x14ac:dyDescent="0.35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6"/>
      <c r="L477" s="5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 x14ac:dyDescent="0.35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6"/>
      <c r="L478" s="5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 x14ac:dyDescent="0.35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6"/>
      <c r="L479" s="5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 x14ac:dyDescent="0.35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6"/>
      <c r="L480" s="5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 x14ac:dyDescent="0.35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6"/>
      <c r="L481" s="5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 x14ac:dyDescent="0.35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6"/>
      <c r="L482" s="5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 x14ac:dyDescent="0.35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6"/>
      <c r="L483" s="5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 x14ac:dyDescent="0.35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6"/>
      <c r="L484" s="5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 x14ac:dyDescent="0.35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6"/>
      <c r="L485" s="5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 x14ac:dyDescent="0.35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6"/>
      <c r="L486" s="57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 x14ac:dyDescent="0.35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6"/>
      <c r="L487" s="57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 x14ac:dyDescent="0.35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6"/>
      <c r="L488" s="5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 x14ac:dyDescent="0.35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6"/>
      <c r="L489" s="5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 x14ac:dyDescent="0.35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6"/>
      <c r="L490" s="5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 x14ac:dyDescent="0.35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6"/>
      <c r="L491" s="5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 x14ac:dyDescent="0.35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6"/>
      <c r="L492" s="5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 x14ac:dyDescent="0.35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6"/>
      <c r="L493" s="5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 x14ac:dyDescent="0.35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6"/>
      <c r="L494" s="5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 x14ac:dyDescent="0.35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6"/>
      <c r="L495" s="5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 x14ac:dyDescent="0.35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6"/>
      <c r="L496" s="5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 x14ac:dyDescent="0.35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6"/>
      <c r="L497" s="5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 x14ac:dyDescent="0.35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6"/>
      <c r="L498" s="5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 x14ac:dyDescent="0.35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6"/>
      <c r="L499" s="5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 x14ac:dyDescent="0.35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6"/>
      <c r="L500" s="5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 x14ac:dyDescent="0.35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6"/>
      <c r="L501" s="5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 x14ac:dyDescent="0.35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6"/>
      <c r="L502" s="5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 x14ac:dyDescent="0.35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6"/>
      <c r="L503" s="5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 x14ac:dyDescent="0.35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6"/>
      <c r="L504" s="5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 x14ac:dyDescent="0.35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6"/>
      <c r="L505" s="5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 x14ac:dyDescent="0.35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6"/>
      <c r="L506" s="5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 x14ac:dyDescent="0.35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6"/>
      <c r="L507" s="5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 x14ac:dyDescent="0.35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6"/>
      <c r="L508" s="5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 x14ac:dyDescent="0.35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6"/>
      <c r="L509" s="5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 x14ac:dyDescent="0.35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6"/>
      <c r="L510" s="5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 x14ac:dyDescent="0.35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6"/>
      <c r="L511" s="5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 x14ac:dyDescent="0.35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6"/>
      <c r="L512" s="5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 x14ac:dyDescent="0.35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6"/>
      <c r="L513" s="5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 x14ac:dyDescent="0.35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6"/>
      <c r="L514" s="5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 x14ac:dyDescent="0.35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6"/>
      <c r="L515" s="5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 x14ac:dyDescent="0.35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6"/>
      <c r="L516" s="5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 x14ac:dyDescent="0.35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6"/>
      <c r="L517" s="5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 x14ac:dyDescent="0.35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6"/>
      <c r="L518" s="5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 x14ac:dyDescent="0.35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6"/>
      <c r="L519" s="5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 x14ac:dyDescent="0.35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6"/>
      <c r="L520" s="5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 x14ac:dyDescent="0.35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6"/>
      <c r="L521" s="5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 x14ac:dyDescent="0.35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6"/>
      <c r="L522" s="5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 x14ac:dyDescent="0.35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6"/>
      <c r="L523" s="5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 x14ac:dyDescent="0.35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6"/>
      <c r="L524" s="5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 x14ac:dyDescent="0.35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6"/>
      <c r="L525" s="5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 x14ac:dyDescent="0.35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6"/>
      <c r="L526" s="5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 x14ac:dyDescent="0.35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6"/>
      <c r="L527" s="5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 x14ac:dyDescent="0.35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6"/>
      <c r="L528" s="5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 x14ac:dyDescent="0.35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6"/>
      <c r="L529" s="5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 x14ac:dyDescent="0.35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6"/>
      <c r="L530" s="5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 x14ac:dyDescent="0.35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6"/>
      <c r="L531" s="5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 x14ac:dyDescent="0.35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6"/>
      <c r="L532" s="5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 x14ac:dyDescent="0.35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6"/>
      <c r="L533" s="5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 x14ac:dyDescent="0.35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6"/>
      <c r="L534" s="5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 x14ac:dyDescent="0.35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6"/>
      <c r="L535" s="5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 x14ac:dyDescent="0.35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6"/>
      <c r="L536" s="5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 x14ac:dyDescent="0.35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6"/>
      <c r="L537" s="5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 x14ac:dyDescent="0.35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6"/>
      <c r="L538" s="5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 x14ac:dyDescent="0.35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6"/>
      <c r="L539" s="5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 x14ac:dyDescent="0.35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6"/>
      <c r="L540" s="5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 x14ac:dyDescent="0.35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6"/>
      <c r="L541" s="5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 x14ac:dyDescent="0.35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6"/>
      <c r="L542" s="5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 x14ac:dyDescent="0.35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6"/>
      <c r="L543" s="5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 x14ac:dyDescent="0.35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6"/>
      <c r="L544" s="5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 x14ac:dyDescent="0.35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6"/>
      <c r="L545" s="5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 x14ac:dyDescent="0.35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6"/>
      <c r="L546" s="5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 x14ac:dyDescent="0.35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6"/>
      <c r="L547" s="5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 x14ac:dyDescent="0.35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6"/>
      <c r="L548" s="5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 x14ac:dyDescent="0.35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6"/>
      <c r="L549" s="5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 x14ac:dyDescent="0.35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6"/>
      <c r="L550" s="5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 x14ac:dyDescent="0.35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6"/>
      <c r="L551" s="5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 x14ac:dyDescent="0.35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6"/>
      <c r="L552" s="5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 x14ac:dyDescent="0.35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6"/>
      <c r="L553" s="5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 x14ac:dyDescent="0.35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6"/>
      <c r="L554" s="5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 x14ac:dyDescent="0.35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6"/>
      <c r="L555" s="5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 x14ac:dyDescent="0.35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6"/>
      <c r="L556" s="57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 x14ac:dyDescent="0.35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6"/>
      <c r="L557" s="57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 x14ac:dyDescent="0.35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6"/>
      <c r="L558" s="57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 x14ac:dyDescent="0.35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6"/>
      <c r="L559" s="57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 x14ac:dyDescent="0.35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6"/>
      <c r="L560" s="57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 x14ac:dyDescent="0.35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6"/>
      <c r="L561" s="57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 x14ac:dyDescent="0.35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6"/>
      <c r="L562" s="57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 x14ac:dyDescent="0.35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6"/>
      <c r="L563" s="5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 x14ac:dyDescent="0.35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6"/>
      <c r="L564" s="5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 x14ac:dyDescent="0.35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6"/>
      <c r="L565" s="5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 x14ac:dyDescent="0.35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6"/>
      <c r="L566" s="5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 x14ac:dyDescent="0.35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6"/>
      <c r="L567" s="5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 x14ac:dyDescent="0.35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6"/>
      <c r="L568" s="57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 x14ac:dyDescent="0.35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6"/>
      <c r="L569" s="57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 x14ac:dyDescent="0.35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6"/>
      <c r="L570" s="57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 x14ac:dyDescent="0.35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6"/>
      <c r="L571" s="57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 x14ac:dyDescent="0.35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6"/>
      <c r="L572" s="57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 x14ac:dyDescent="0.35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6"/>
      <c r="L573" s="57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 x14ac:dyDescent="0.35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6"/>
      <c r="L574" s="57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 x14ac:dyDescent="0.35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6"/>
      <c r="L575" s="57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 x14ac:dyDescent="0.35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6"/>
      <c r="L576" s="57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 x14ac:dyDescent="0.35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6"/>
      <c r="L577" s="57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 x14ac:dyDescent="0.35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6"/>
      <c r="L578" s="57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 x14ac:dyDescent="0.35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6"/>
      <c r="L579" s="57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 x14ac:dyDescent="0.35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6"/>
      <c r="L580" s="57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 x14ac:dyDescent="0.35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6"/>
      <c r="L581" s="57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 x14ac:dyDescent="0.35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6"/>
      <c r="L582" s="57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 x14ac:dyDescent="0.35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6"/>
      <c r="L583" s="57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 x14ac:dyDescent="0.35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6"/>
      <c r="L584" s="57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 x14ac:dyDescent="0.35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6"/>
      <c r="L585" s="57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 x14ac:dyDescent="0.35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6"/>
      <c r="L586" s="57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 x14ac:dyDescent="0.35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6"/>
      <c r="L587" s="57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 x14ac:dyDescent="0.35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6"/>
      <c r="L588" s="57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 x14ac:dyDescent="0.35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6"/>
      <c r="L589" s="57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 x14ac:dyDescent="0.35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6"/>
      <c r="L590" s="57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 x14ac:dyDescent="0.35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6"/>
      <c r="L591" s="57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 x14ac:dyDescent="0.35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6"/>
      <c r="L592" s="57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 x14ac:dyDescent="0.35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6"/>
      <c r="L593" s="57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 x14ac:dyDescent="0.35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6"/>
      <c r="L594" s="57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 x14ac:dyDescent="0.35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6"/>
      <c r="L595" s="57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 x14ac:dyDescent="0.35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6"/>
      <c r="L596" s="57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 x14ac:dyDescent="0.35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6"/>
      <c r="L597" s="57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 x14ac:dyDescent="0.35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6"/>
      <c r="L598" s="57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 x14ac:dyDescent="0.35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6"/>
      <c r="L599" s="57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 x14ac:dyDescent="0.35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6"/>
      <c r="L600" s="5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 x14ac:dyDescent="0.35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6"/>
      <c r="L601" s="57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 x14ac:dyDescent="0.35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6"/>
      <c r="L602" s="57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 x14ac:dyDescent="0.35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6"/>
      <c r="L603" s="5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 x14ac:dyDescent="0.35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6"/>
      <c r="L604" s="5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 x14ac:dyDescent="0.35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6"/>
      <c r="L605" s="5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 x14ac:dyDescent="0.35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6"/>
      <c r="L606" s="5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 x14ac:dyDescent="0.35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6"/>
      <c r="L607" s="5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 x14ac:dyDescent="0.35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6"/>
      <c r="L608" s="5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 x14ac:dyDescent="0.35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6"/>
      <c r="L609" s="5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 x14ac:dyDescent="0.35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6"/>
      <c r="L610" s="5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 x14ac:dyDescent="0.35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6"/>
      <c r="L611" s="5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 x14ac:dyDescent="0.35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6"/>
      <c r="L612" s="5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 x14ac:dyDescent="0.35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6"/>
      <c r="L613" s="5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 x14ac:dyDescent="0.35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6"/>
      <c r="L614" s="5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 x14ac:dyDescent="0.35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6"/>
      <c r="L615" s="5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 x14ac:dyDescent="0.35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6"/>
      <c r="L616" s="5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 x14ac:dyDescent="0.35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6"/>
      <c r="L617" s="5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 x14ac:dyDescent="0.35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6"/>
      <c r="L618" s="5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 x14ac:dyDescent="0.35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6"/>
      <c r="L619" s="5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 x14ac:dyDescent="0.35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6"/>
      <c r="L620" s="5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 x14ac:dyDescent="0.35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6"/>
      <c r="L621" s="5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 x14ac:dyDescent="0.35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6"/>
      <c r="L622" s="57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 x14ac:dyDescent="0.35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6"/>
      <c r="L623" s="57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 x14ac:dyDescent="0.35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6"/>
      <c r="L624" s="57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 x14ac:dyDescent="0.35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6"/>
      <c r="L625" s="57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 x14ac:dyDescent="0.35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6"/>
      <c r="L626" s="57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 x14ac:dyDescent="0.35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6"/>
      <c r="L627" s="57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 x14ac:dyDescent="0.35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6"/>
      <c r="L628" s="57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 x14ac:dyDescent="0.35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6"/>
      <c r="L629" s="57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 x14ac:dyDescent="0.35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6"/>
      <c r="L630" s="57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 x14ac:dyDescent="0.35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6"/>
      <c r="L631" s="57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 x14ac:dyDescent="0.35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6"/>
      <c r="L632" s="57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 x14ac:dyDescent="0.35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6"/>
      <c r="L633" s="57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 x14ac:dyDescent="0.35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6"/>
      <c r="L634" s="57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 x14ac:dyDescent="0.35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6"/>
      <c r="L635" s="57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 x14ac:dyDescent="0.35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6"/>
      <c r="L636" s="57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 x14ac:dyDescent="0.35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6"/>
      <c r="L637" s="57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 x14ac:dyDescent="0.35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6"/>
      <c r="L638" s="57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 x14ac:dyDescent="0.35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6"/>
      <c r="L639" s="57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 x14ac:dyDescent="0.35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6"/>
      <c r="L640" s="57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 x14ac:dyDescent="0.35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6"/>
      <c r="L641" s="57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 x14ac:dyDescent="0.35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6"/>
      <c r="L642" s="57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 x14ac:dyDescent="0.35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6"/>
      <c r="L643" s="57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 x14ac:dyDescent="0.35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6"/>
      <c r="L644" s="57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 x14ac:dyDescent="0.35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6"/>
      <c r="L645" s="57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 x14ac:dyDescent="0.35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6"/>
      <c r="L646" s="57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 x14ac:dyDescent="0.35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6"/>
      <c r="L647" s="57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 x14ac:dyDescent="0.35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6"/>
      <c r="L648" s="5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 x14ac:dyDescent="0.35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6"/>
      <c r="L649" s="57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 x14ac:dyDescent="0.35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6"/>
      <c r="L650" s="5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 x14ac:dyDescent="0.35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6"/>
      <c r="L651" s="57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 x14ac:dyDescent="0.35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6"/>
      <c r="L652" s="57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 x14ac:dyDescent="0.35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6"/>
      <c r="L653" s="57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 x14ac:dyDescent="0.35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6"/>
      <c r="L654" s="57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 x14ac:dyDescent="0.35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6"/>
      <c r="L655" s="57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 x14ac:dyDescent="0.35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6"/>
      <c r="L656" s="57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 x14ac:dyDescent="0.35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6"/>
      <c r="L657" s="57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 x14ac:dyDescent="0.35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6"/>
      <c r="L658" s="57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 x14ac:dyDescent="0.35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6"/>
      <c r="L659" s="57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 x14ac:dyDescent="0.35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6"/>
      <c r="L660" s="57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 x14ac:dyDescent="0.35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6"/>
      <c r="L661" s="57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 x14ac:dyDescent="0.35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6"/>
      <c r="L662" s="57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 x14ac:dyDescent="0.35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6"/>
      <c r="L663" s="57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 x14ac:dyDescent="0.35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6"/>
      <c r="L664" s="57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 x14ac:dyDescent="0.35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6"/>
      <c r="L665" s="57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 x14ac:dyDescent="0.35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6"/>
      <c r="L666" s="57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 x14ac:dyDescent="0.35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6"/>
      <c r="L667" s="57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 x14ac:dyDescent="0.35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6"/>
      <c r="L668" s="57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 x14ac:dyDescent="0.35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6"/>
      <c r="L669" s="57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 x14ac:dyDescent="0.35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6"/>
      <c r="L670" s="57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 x14ac:dyDescent="0.35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6"/>
      <c r="L671" s="57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 x14ac:dyDescent="0.35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6"/>
      <c r="L672" s="57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 x14ac:dyDescent="0.35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6"/>
      <c r="L673" s="57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 x14ac:dyDescent="0.35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6"/>
      <c r="L674" s="57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 x14ac:dyDescent="0.35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6"/>
      <c r="L675" s="57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 x14ac:dyDescent="0.35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6"/>
      <c r="L676" s="5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 x14ac:dyDescent="0.35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6"/>
      <c r="L677" s="5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 x14ac:dyDescent="0.35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6"/>
      <c r="L678" s="5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 x14ac:dyDescent="0.35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6"/>
      <c r="L679" s="5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 x14ac:dyDescent="0.35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6"/>
      <c r="L680" s="5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 x14ac:dyDescent="0.35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6"/>
      <c r="L681" s="5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 x14ac:dyDescent="0.35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6"/>
      <c r="L682" s="5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 x14ac:dyDescent="0.35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6"/>
      <c r="L683" s="5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 x14ac:dyDescent="0.35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6"/>
      <c r="L684" s="5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 x14ac:dyDescent="0.35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6"/>
      <c r="L685" s="5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 x14ac:dyDescent="0.35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6"/>
      <c r="L686" s="5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 x14ac:dyDescent="0.35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6"/>
      <c r="L687" s="5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 x14ac:dyDescent="0.35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6"/>
      <c r="L688" s="5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 x14ac:dyDescent="0.35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6"/>
      <c r="L689" s="5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 x14ac:dyDescent="0.35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6"/>
      <c r="L690" s="5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 x14ac:dyDescent="0.35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6"/>
      <c r="L691" s="5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 x14ac:dyDescent="0.35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6"/>
      <c r="L692" s="5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 x14ac:dyDescent="0.35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6"/>
      <c r="L693" s="5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 x14ac:dyDescent="0.35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6"/>
      <c r="L694" s="5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 x14ac:dyDescent="0.35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6"/>
      <c r="L695" s="5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 x14ac:dyDescent="0.35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6"/>
      <c r="L696" s="5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 x14ac:dyDescent="0.35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6"/>
      <c r="L697" s="57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 x14ac:dyDescent="0.35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6"/>
      <c r="L698" s="57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 x14ac:dyDescent="0.35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6"/>
      <c r="L699" s="5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 x14ac:dyDescent="0.35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6"/>
      <c r="L700" s="5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 x14ac:dyDescent="0.35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6"/>
      <c r="L701" s="5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 x14ac:dyDescent="0.35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6"/>
      <c r="L702" s="57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 x14ac:dyDescent="0.35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6"/>
      <c r="L703" s="57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 x14ac:dyDescent="0.35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6"/>
      <c r="L704" s="57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 x14ac:dyDescent="0.35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6"/>
      <c r="L705" s="57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 x14ac:dyDescent="0.35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6"/>
      <c r="L706" s="57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 x14ac:dyDescent="0.35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6"/>
      <c r="L707" s="57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 x14ac:dyDescent="0.35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6"/>
      <c r="L708" s="57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 x14ac:dyDescent="0.35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6"/>
      <c r="L709" s="57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 x14ac:dyDescent="0.35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6"/>
      <c r="L710" s="57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 x14ac:dyDescent="0.35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6"/>
      <c r="L711" s="57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 x14ac:dyDescent="0.35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6"/>
      <c r="L712" s="57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 x14ac:dyDescent="0.35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6"/>
      <c r="L713" s="57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 x14ac:dyDescent="0.35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6"/>
      <c r="L714" s="57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 x14ac:dyDescent="0.35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6"/>
      <c r="L715" s="57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 x14ac:dyDescent="0.35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6"/>
      <c r="L716" s="57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 x14ac:dyDescent="0.35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6"/>
      <c r="L717" s="5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 x14ac:dyDescent="0.35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6"/>
      <c r="L718" s="5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 x14ac:dyDescent="0.35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6"/>
      <c r="L719" s="5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 x14ac:dyDescent="0.35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6"/>
      <c r="L720" s="5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 x14ac:dyDescent="0.35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6"/>
      <c r="L721" s="5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 x14ac:dyDescent="0.35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6"/>
      <c r="L722" s="5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 x14ac:dyDescent="0.35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6"/>
      <c r="L723" s="5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 x14ac:dyDescent="0.35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6"/>
      <c r="L724" s="5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 x14ac:dyDescent="0.35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6"/>
      <c r="L725" s="5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 x14ac:dyDescent="0.35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6"/>
      <c r="L726" s="5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 x14ac:dyDescent="0.35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6"/>
      <c r="L727" s="5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 x14ac:dyDescent="0.35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6"/>
      <c r="L728" s="5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 x14ac:dyDescent="0.35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6"/>
      <c r="L729" s="5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 x14ac:dyDescent="0.35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6"/>
      <c r="L730" s="5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 x14ac:dyDescent="0.35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6"/>
      <c r="L731" s="5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 x14ac:dyDescent="0.35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6"/>
      <c r="L732" s="5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 x14ac:dyDescent="0.35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6"/>
      <c r="L733" s="5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 x14ac:dyDescent="0.35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6"/>
      <c r="L734" s="5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 x14ac:dyDescent="0.35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6"/>
      <c r="L735" s="57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 x14ac:dyDescent="0.35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6"/>
      <c r="L736" s="57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 x14ac:dyDescent="0.35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6"/>
      <c r="L737" s="57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 x14ac:dyDescent="0.35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6"/>
      <c r="L738" s="57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 x14ac:dyDescent="0.35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6"/>
      <c r="L739" s="57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 x14ac:dyDescent="0.35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6"/>
      <c r="L740" s="57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 x14ac:dyDescent="0.35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6"/>
      <c r="L741" s="57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 x14ac:dyDescent="0.35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6"/>
      <c r="L742" s="57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 x14ac:dyDescent="0.35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6"/>
      <c r="L743" s="5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 x14ac:dyDescent="0.35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6"/>
      <c r="L744" s="5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 x14ac:dyDescent="0.35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6"/>
      <c r="L745" s="5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 x14ac:dyDescent="0.35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6"/>
      <c r="L746" s="5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 x14ac:dyDescent="0.35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6"/>
      <c r="L747" s="5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 x14ac:dyDescent="0.35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6"/>
      <c r="L748" s="5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 x14ac:dyDescent="0.35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6"/>
      <c r="L749" s="5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 x14ac:dyDescent="0.35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6"/>
      <c r="L750" s="5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 x14ac:dyDescent="0.35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6"/>
      <c r="L751" s="57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 x14ac:dyDescent="0.35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6"/>
      <c r="L752" s="57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 x14ac:dyDescent="0.35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6"/>
      <c r="L753" s="57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 x14ac:dyDescent="0.35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6"/>
      <c r="L754" s="57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 x14ac:dyDescent="0.35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6"/>
      <c r="L755" s="5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 x14ac:dyDescent="0.35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6"/>
      <c r="L756" s="5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 x14ac:dyDescent="0.35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6"/>
      <c r="L757" s="5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 x14ac:dyDescent="0.35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6"/>
      <c r="L758" s="5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 x14ac:dyDescent="0.35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6"/>
      <c r="L759" s="5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 x14ac:dyDescent="0.35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6"/>
      <c r="L760" s="5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 x14ac:dyDescent="0.35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6"/>
      <c r="L761" s="5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 x14ac:dyDescent="0.35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6"/>
      <c r="L762" s="5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 x14ac:dyDescent="0.35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6"/>
      <c r="L763" s="57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 x14ac:dyDescent="0.35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6"/>
      <c r="L764" s="57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 x14ac:dyDescent="0.35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6"/>
      <c r="L765" s="57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 x14ac:dyDescent="0.35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6"/>
      <c r="L766" s="57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 x14ac:dyDescent="0.35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6"/>
      <c r="L767" s="57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 x14ac:dyDescent="0.35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6"/>
      <c r="L768" s="57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 x14ac:dyDescent="0.35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6"/>
      <c r="L769" s="5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 x14ac:dyDescent="0.35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6"/>
      <c r="L770" s="5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 x14ac:dyDescent="0.35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6"/>
      <c r="L771" s="5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 x14ac:dyDescent="0.35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6"/>
      <c r="L772" s="5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 x14ac:dyDescent="0.35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6"/>
      <c r="L773" s="5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 x14ac:dyDescent="0.35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6"/>
      <c r="L774" s="5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 x14ac:dyDescent="0.35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6"/>
      <c r="L775" s="5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 x14ac:dyDescent="0.35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6"/>
      <c r="L776" s="5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 x14ac:dyDescent="0.35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6"/>
      <c r="L777" s="5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 x14ac:dyDescent="0.35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6"/>
      <c r="L778" s="5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 x14ac:dyDescent="0.35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6"/>
      <c r="L779" s="5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 x14ac:dyDescent="0.35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6"/>
      <c r="L780" s="5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 x14ac:dyDescent="0.35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6"/>
      <c r="L781" s="5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 x14ac:dyDescent="0.35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6"/>
      <c r="L782" s="5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 x14ac:dyDescent="0.35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6"/>
      <c r="L783" s="5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 x14ac:dyDescent="0.35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6"/>
      <c r="L784" s="5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 x14ac:dyDescent="0.35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6"/>
      <c r="L785" s="5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 x14ac:dyDescent="0.35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6"/>
      <c r="L786" s="5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 x14ac:dyDescent="0.35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6"/>
      <c r="L787" s="5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 x14ac:dyDescent="0.35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6"/>
      <c r="L788" s="5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 x14ac:dyDescent="0.35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6"/>
      <c r="L789" s="57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 x14ac:dyDescent="0.35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6"/>
      <c r="L790" s="57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 x14ac:dyDescent="0.35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6"/>
      <c r="L791" s="57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 x14ac:dyDescent="0.35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6"/>
      <c r="L792" s="57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 x14ac:dyDescent="0.35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6"/>
      <c r="L793" s="57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 x14ac:dyDescent="0.35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6"/>
      <c r="L794" s="57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 x14ac:dyDescent="0.35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6"/>
      <c r="L795" s="57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 x14ac:dyDescent="0.35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6"/>
      <c r="L796" s="57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 x14ac:dyDescent="0.35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6"/>
      <c r="L797" s="57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 x14ac:dyDescent="0.35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6"/>
      <c r="L798" s="57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 x14ac:dyDescent="0.35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6"/>
      <c r="L799" s="57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 x14ac:dyDescent="0.35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6"/>
      <c r="L800" s="57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 x14ac:dyDescent="0.35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6"/>
      <c r="L801" s="57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 x14ac:dyDescent="0.35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6"/>
      <c r="L802" s="5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 x14ac:dyDescent="0.35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6"/>
      <c r="L803" s="5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 x14ac:dyDescent="0.35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6"/>
      <c r="L804" s="5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 x14ac:dyDescent="0.35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6"/>
      <c r="L805" s="5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 x14ac:dyDescent="0.35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6"/>
      <c r="L806" s="5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 x14ac:dyDescent="0.35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6"/>
      <c r="L807" s="5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 x14ac:dyDescent="0.35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6"/>
      <c r="L808" s="5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 x14ac:dyDescent="0.35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6"/>
      <c r="L809" s="5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 x14ac:dyDescent="0.35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6"/>
      <c r="L810" s="5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 x14ac:dyDescent="0.35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6"/>
      <c r="L811" s="5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 x14ac:dyDescent="0.35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6"/>
      <c r="L812" s="5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 x14ac:dyDescent="0.35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6"/>
      <c r="L813" s="5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 x14ac:dyDescent="0.35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6"/>
      <c r="L814" s="5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 x14ac:dyDescent="0.35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6"/>
      <c r="L815" s="5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 x14ac:dyDescent="0.35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6"/>
      <c r="L816" s="5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 x14ac:dyDescent="0.35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6"/>
      <c r="L817" s="5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 x14ac:dyDescent="0.35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6"/>
      <c r="L818" s="5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 x14ac:dyDescent="0.35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6"/>
      <c r="L819" s="5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 x14ac:dyDescent="0.35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6"/>
      <c r="L820" s="5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 x14ac:dyDescent="0.35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6"/>
      <c r="L821" s="57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 x14ac:dyDescent="0.35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6"/>
      <c r="L822" s="57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 x14ac:dyDescent="0.35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6"/>
      <c r="L823" s="57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 x14ac:dyDescent="0.35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6"/>
      <c r="L824" s="57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 x14ac:dyDescent="0.35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6"/>
      <c r="L825" s="57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 x14ac:dyDescent="0.35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6"/>
      <c r="L826" s="57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 x14ac:dyDescent="0.35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6"/>
      <c r="L827" s="57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 x14ac:dyDescent="0.35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6"/>
      <c r="L828" s="57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 x14ac:dyDescent="0.35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6"/>
      <c r="L829" s="57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 x14ac:dyDescent="0.35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6"/>
      <c r="L830" s="57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 x14ac:dyDescent="0.35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6"/>
      <c r="L831" s="57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 x14ac:dyDescent="0.35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6"/>
      <c r="L832" s="57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 x14ac:dyDescent="0.35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6"/>
      <c r="L833" s="57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 x14ac:dyDescent="0.35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6"/>
      <c r="L834" s="57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 x14ac:dyDescent="0.35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6"/>
      <c r="L835" s="57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 x14ac:dyDescent="0.35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6"/>
      <c r="L836" s="57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 x14ac:dyDescent="0.35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6"/>
      <c r="L837" s="57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 x14ac:dyDescent="0.35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6"/>
      <c r="L838" s="57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 x14ac:dyDescent="0.35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6"/>
      <c r="L839" s="57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 x14ac:dyDescent="0.35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6"/>
      <c r="L840" s="57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 x14ac:dyDescent="0.35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6"/>
      <c r="L841" s="57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 x14ac:dyDescent="0.35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6"/>
      <c r="L842" s="57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 x14ac:dyDescent="0.35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6"/>
      <c r="L843" s="57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 x14ac:dyDescent="0.35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6"/>
      <c r="L844" s="57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 x14ac:dyDescent="0.35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6"/>
      <c r="L845" s="57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 x14ac:dyDescent="0.35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6"/>
      <c r="L846" s="57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 x14ac:dyDescent="0.35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6"/>
      <c r="L847" s="57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 x14ac:dyDescent="0.35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6"/>
      <c r="L848" s="5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 x14ac:dyDescent="0.35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6"/>
      <c r="L849" s="5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 x14ac:dyDescent="0.35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6"/>
      <c r="L850" s="5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 x14ac:dyDescent="0.35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6"/>
      <c r="L851" s="5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 x14ac:dyDescent="0.35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6"/>
      <c r="L852" s="5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 x14ac:dyDescent="0.35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6"/>
      <c r="L853" s="5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 x14ac:dyDescent="0.35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6"/>
      <c r="L854" s="5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 x14ac:dyDescent="0.35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6"/>
      <c r="L855" s="5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 x14ac:dyDescent="0.35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6"/>
      <c r="L856" s="5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 x14ac:dyDescent="0.35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6"/>
      <c r="L857" s="5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 x14ac:dyDescent="0.35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6"/>
      <c r="L858" s="5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 x14ac:dyDescent="0.35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6"/>
      <c r="L859" s="5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 x14ac:dyDescent="0.35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6"/>
      <c r="L860" s="5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 x14ac:dyDescent="0.35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6"/>
      <c r="L861" s="5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 x14ac:dyDescent="0.35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6"/>
      <c r="L862" s="5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 x14ac:dyDescent="0.35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6"/>
      <c r="L863" s="5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 x14ac:dyDescent="0.35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6"/>
      <c r="L864" s="5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 x14ac:dyDescent="0.35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6"/>
      <c r="L865" s="5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 x14ac:dyDescent="0.35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6"/>
      <c r="L866" s="5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 x14ac:dyDescent="0.35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6"/>
      <c r="L867" s="5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 x14ac:dyDescent="0.35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6"/>
      <c r="L868" s="5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 x14ac:dyDescent="0.35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6"/>
      <c r="L869" s="5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 x14ac:dyDescent="0.35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6"/>
      <c r="L870" s="5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 x14ac:dyDescent="0.35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6"/>
      <c r="L871" s="5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 x14ac:dyDescent="0.35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6"/>
      <c r="L872" s="5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 x14ac:dyDescent="0.35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6"/>
      <c r="L873" s="5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 x14ac:dyDescent="0.35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6"/>
      <c r="L874" s="5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 x14ac:dyDescent="0.35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6"/>
      <c r="L875" s="5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 x14ac:dyDescent="0.35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6"/>
      <c r="L876" s="5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 x14ac:dyDescent="0.35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6"/>
      <c r="L877" s="5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 x14ac:dyDescent="0.35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6"/>
      <c r="L878" s="5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 x14ac:dyDescent="0.35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6"/>
      <c r="L879" s="5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 x14ac:dyDescent="0.35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6"/>
      <c r="L880" s="5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 x14ac:dyDescent="0.35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6"/>
      <c r="L881" s="5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 x14ac:dyDescent="0.35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6"/>
      <c r="L882" s="5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 x14ac:dyDescent="0.35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6"/>
      <c r="L883" s="5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 x14ac:dyDescent="0.35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6"/>
      <c r="L884" s="5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 x14ac:dyDescent="0.35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6"/>
      <c r="L885" s="5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 x14ac:dyDescent="0.35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6"/>
      <c r="L886" s="5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 x14ac:dyDescent="0.35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6"/>
      <c r="L887" s="5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 x14ac:dyDescent="0.35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6"/>
      <c r="L888" s="5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 x14ac:dyDescent="0.35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6"/>
      <c r="L889" s="5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 x14ac:dyDescent="0.35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6"/>
      <c r="L890" s="5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 x14ac:dyDescent="0.35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6"/>
      <c r="L891" s="5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 x14ac:dyDescent="0.35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6"/>
      <c r="L892" s="5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 x14ac:dyDescent="0.35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6"/>
      <c r="L893" s="5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 x14ac:dyDescent="0.35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6"/>
      <c r="L894" s="5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 x14ac:dyDescent="0.35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6"/>
      <c r="L895" s="5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 x14ac:dyDescent="0.35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6"/>
      <c r="L896" s="5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 x14ac:dyDescent="0.35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6"/>
      <c r="L897" s="5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 x14ac:dyDescent="0.35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6"/>
      <c r="L898" s="5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 x14ac:dyDescent="0.35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6"/>
      <c r="L899" s="5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 x14ac:dyDescent="0.35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6"/>
      <c r="L900" s="57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 x14ac:dyDescent="0.35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6"/>
      <c r="L901" s="57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 x14ac:dyDescent="0.35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6"/>
      <c r="L902" s="57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 x14ac:dyDescent="0.35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6"/>
      <c r="L903" s="57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 x14ac:dyDescent="0.35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6"/>
      <c r="L904" s="57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 x14ac:dyDescent="0.35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6"/>
      <c r="L905" s="57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 x14ac:dyDescent="0.35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6"/>
      <c r="L906" s="57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 x14ac:dyDescent="0.35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6"/>
      <c r="L907" s="57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 x14ac:dyDescent="0.35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6"/>
      <c r="L908" s="57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 x14ac:dyDescent="0.35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6"/>
      <c r="L909" s="57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 x14ac:dyDescent="0.35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6"/>
      <c r="L910" s="57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 x14ac:dyDescent="0.35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6"/>
      <c r="L911" s="57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 x14ac:dyDescent="0.35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6"/>
      <c r="L912" s="57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 x14ac:dyDescent="0.35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6"/>
      <c r="L913" s="57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 x14ac:dyDescent="0.35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6"/>
      <c r="L914" s="57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 x14ac:dyDescent="0.35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6"/>
      <c r="L915" s="57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 x14ac:dyDescent="0.35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6"/>
      <c r="L916" s="5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 x14ac:dyDescent="0.35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6"/>
      <c r="L917" s="5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 x14ac:dyDescent="0.35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6"/>
      <c r="L918" s="5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 x14ac:dyDescent="0.35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6"/>
      <c r="L919" s="5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 x14ac:dyDescent="0.35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6"/>
      <c r="L920" s="5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 x14ac:dyDescent="0.35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6"/>
      <c r="L921" s="5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 x14ac:dyDescent="0.35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6"/>
      <c r="L922" s="5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 x14ac:dyDescent="0.35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6"/>
      <c r="L923" s="5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 x14ac:dyDescent="0.35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6"/>
      <c r="L924" s="5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 x14ac:dyDescent="0.35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6"/>
      <c r="L925" s="5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 x14ac:dyDescent="0.35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6"/>
      <c r="L926" s="5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 x14ac:dyDescent="0.35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6"/>
      <c r="L927" s="5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 x14ac:dyDescent="0.35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6"/>
      <c r="L928" s="5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 x14ac:dyDescent="0.35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6"/>
      <c r="L929" s="5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 x14ac:dyDescent="0.35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6"/>
      <c r="L930" s="5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 x14ac:dyDescent="0.35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6"/>
      <c r="L931" s="5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 x14ac:dyDescent="0.35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6"/>
      <c r="L932" s="5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 x14ac:dyDescent="0.35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6"/>
      <c r="L933" s="57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 x14ac:dyDescent="0.35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6"/>
      <c r="L934" s="57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 x14ac:dyDescent="0.35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6"/>
      <c r="L935" s="57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 x14ac:dyDescent="0.35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6"/>
      <c r="L936" s="57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 x14ac:dyDescent="0.35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6"/>
      <c r="L937" s="57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 x14ac:dyDescent="0.35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6"/>
      <c r="L938" s="57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 x14ac:dyDescent="0.35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6"/>
      <c r="L939" s="57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 x14ac:dyDescent="0.35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6"/>
      <c r="L940" s="57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 x14ac:dyDescent="0.35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6"/>
      <c r="L941" s="57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 x14ac:dyDescent="0.35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6"/>
      <c r="L942" s="57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 x14ac:dyDescent="0.35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6"/>
      <c r="L943" s="57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 x14ac:dyDescent="0.35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6"/>
      <c r="L944" s="57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 x14ac:dyDescent="0.35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6"/>
      <c r="L945" s="57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 x14ac:dyDescent="0.35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6"/>
      <c r="L946" s="57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 x14ac:dyDescent="0.35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6"/>
      <c r="L947" s="57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 x14ac:dyDescent="0.35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6"/>
      <c r="L948" s="57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 x14ac:dyDescent="0.35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6"/>
      <c r="L949" s="57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 x14ac:dyDescent="0.35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6"/>
      <c r="L950" s="57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 x14ac:dyDescent="0.35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6"/>
      <c r="L951" s="57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 x14ac:dyDescent="0.35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6"/>
      <c r="L952" s="5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 x14ac:dyDescent="0.35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6"/>
      <c r="L953" s="5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 x14ac:dyDescent="0.35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6"/>
      <c r="L954" s="5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 x14ac:dyDescent="0.35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6"/>
      <c r="L955" s="5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 x14ac:dyDescent="0.35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6"/>
      <c r="L956" s="5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 x14ac:dyDescent="0.35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6"/>
      <c r="L957" s="57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 x14ac:dyDescent="0.35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6"/>
      <c r="L958" s="57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 x14ac:dyDescent="0.35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6"/>
      <c r="L959" s="57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 x14ac:dyDescent="0.35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6"/>
      <c r="L960" s="57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 x14ac:dyDescent="0.35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6"/>
      <c r="L961" s="57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 x14ac:dyDescent="0.35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6"/>
      <c r="L962" s="57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 x14ac:dyDescent="0.35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6"/>
      <c r="L963" s="57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 x14ac:dyDescent="0.35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6"/>
      <c r="L964" s="5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 x14ac:dyDescent="0.35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6"/>
      <c r="L965" s="5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 x14ac:dyDescent="0.35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6"/>
      <c r="L966" s="5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 x14ac:dyDescent="0.35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6"/>
      <c r="L967" s="5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 x14ac:dyDescent="0.35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6"/>
      <c r="L968" s="5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 x14ac:dyDescent="0.35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6"/>
      <c r="L969" s="5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 x14ac:dyDescent="0.35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6"/>
      <c r="L970" s="5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 x14ac:dyDescent="0.35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6"/>
      <c r="L971" s="5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 x14ac:dyDescent="0.35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6"/>
      <c r="L972" s="5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 x14ac:dyDescent="0.35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6"/>
      <c r="L973" s="5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 x14ac:dyDescent="0.35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6"/>
      <c r="L974" s="5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 x14ac:dyDescent="0.35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6"/>
      <c r="L975" s="5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 x14ac:dyDescent="0.35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6"/>
      <c r="L976" s="5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 x14ac:dyDescent="0.35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6"/>
      <c r="L977" s="5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 x14ac:dyDescent="0.35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6"/>
      <c r="L978" s="5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 x14ac:dyDescent="0.35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6"/>
      <c r="L979" s="5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 x14ac:dyDescent="0.35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6"/>
      <c r="L980" s="5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9">
    <mergeCell ref="G11:J11"/>
    <mergeCell ref="G12:J12"/>
    <mergeCell ref="G13:J13"/>
    <mergeCell ref="G14:J14"/>
    <mergeCell ref="C17:D17"/>
    <mergeCell ref="C10:M10"/>
    <mergeCell ref="A1:M1"/>
    <mergeCell ref="A2:M2"/>
    <mergeCell ref="A3:A4"/>
    <mergeCell ref="B3:B4"/>
    <mergeCell ref="C3:J3"/>
    <mergeCell ref="K3:K4"/>
    <mergeCell ref="L3:L4"/>
    <mergeCell ref="M3:M4"/>
    <mergeCell ref="H5:J5"/>
    <mergeCell ref="C9:M9"/>
    <mergeCell ref="C6:M6"/>
    <mergeCell ref="C7:M7"/>
    <mergeCell ref="C8:M8"/>
  </mergeCells>
  <conditionalFormatting sqref="N5:N11">
    <cfRule type="cellIs" dxfId="19" priority="1" operator="equal">
      <formula>"Recheck"</formula>
    </cfRule>
    <cfRule type="cellIs" dxfId="18" priority="2" operator="equal">
      <formula>"Pass"</formula>
    </cfRule>
  </conditionalFormatting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Y980"/>
  <sheetViews>
    <sheetView zoomScaleNormal="100" workbookViewId="0">
      <selection activeCell="C3" sqref="C3:J3"/>
    </sheetView>
  </sheetViews>
  <sheetFormatPr defaultColWidth="12.625" defaultRowHeight="15" customHeight="1" x14ac:dyDescent="0.2"/>
  <cols>
    <col min="1" max="1" width="11.625" style="74" customWidth="1"/>
    <col min="2" max="2" width="43.5" style="74" customWidth="1"/>
    <col min="3" max="8" width="7.25" style="74" customWidth="1"/>
    <col min="9" max="9" width="6.875" style="74" customWidth="1"/>
    <col min="10" max="10" width="6.625" style="79" customWidth="1"/>
    <col min="11" max="11" width="13.375" style="74" customWidth="1"/>
    <col min="12" max="12" width="12.875" style="60" customWidth="1"/>
    <col min="13" max="14" width="8" style="74" customWidth="1"/>
    <col min="15" max="15" width="12.125" style="74" bestFit="1" customWidth="1"/>
    <col min="16" max="25" width="8" style="74" customWidth="1"/>
    <col min="26" max="16384" width="12.625" style="74"/>
  </cols>
  <sheetData>
    <row r="1" spans="1:25" ht="26.25" customHeight="1" x14ac:dyDescent="0.35">
      <c r="A1" s="133" t="s">
        <v>53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35">
      <c r="A2" s="136" t="s">
        <v>43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x14ac:dyDescent="0.35">
      <c r="A3" s="216" t="s">
        <v>0</v>
      </c>
      <c r="B3" s="218" t="s">
        <v>1</v>
      </c>
      <c r="C3" s="220" t="s">
        <v>5</v>
      </c>
      <c r="D3" s="221"/>
      <c r="E3" s="221"/>
      <c r="F3" s="221"/>
      <c r="G3" s="221"/>
      <c r="H3" s="221"/>
      <c r="I3" s="221"/>
      <c r="J3" s="222"/>
      <c r="K3" s="242" t="s">
        <v>3</v>
      </c>
      <c r="L3" s="224" t="s">
        <v>7</v>
      </c>
      <c r="M3" s="141" t="s">
        <v>6</v>
      </c>
      <c r="N3" s="2"/>
      <c r="O3" s="52"/>
      <c r="P3" s="51"/>
      <c r="Q3" s="51"/>
      <c r="R3" s="51"/>
      <c r="S3" s="2"/>
      <c r="T3" s="2"/>
      <c r="U3" s="2"/>
      <c r="V3" s="2"/>
      <c r="W3" s="2"/>
      <c r="X3" s="2"/>
      <c r="Y3" s="2"/>
    </row>
    <row r="4" spans="1:25" ht="26.25" customHeight="1" thickBot="1" x14ac:dyDescent="0.4">
      <c r="A4" s="217"/>
      <c r="B4" s="219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81">
        <v>6</v>
      </c>
      <c r="I4" s="65">
        <v>7</v>
      </c>
      <c r="J4" s="65">
        <v>8</v>
      </c>
      <c r="K4" s="243"/>
      <c r="L4" s="225"/>
      <c r="M4" s="226"/>
      <c r="N4" s="2"/>
      <c r="O4" s="51"/>
      <c r="P4" s="51"/>
      <c r="Q4" s="51"/>
      <c r="R4" s="51"/>
      <c r="S4" s="2"/>
      <c r="T4" s="2"/>
      <c r="U4" s="2"/>
      <c r="V4" s="2"/>
      <c r="W4" s="2"/>
      <c r="X4" s="2"/>
      <c r="Y4" s="2"/>
    </row>
    <row r="5" spans="1:25" ht="26.25" customHeight="1" x14ac:dyDescent="0.35">
      <c r="A5" s="92">
        <v>1</v>
      </c>
      <c r="B5" s="93" t="s">
        <v>16</v>
      </c>
      <c r="C5" s="55">
        <v>1</v>
      </c>
      <c r="D5" s="55">
        <v>1</v>
      </c>
      <c r="E5" s="55">
        <v>1</v>
      </c>
      <c r="F5" s="55">
        <v>1</v>
      </c>
      <c r="G5" s="55">
        <v>1</v>
      </c>
      <c r="H5" s="230"/>
      <c r="I5" s="231"/>
      <c r="J5" s="232"/>
      <c r="K5" s="13">
        <f>SUM(C5:G5)</f>
        <v>5</v>
      </c>
      <c r="L5" s="105"/>
      <c r="M5" s="64">
        <f>IF(L5=5,(L5/L5)*5,(K5/(5-L5)*5))</f>
        <v>5</v>
      </c>
      <c r="N5" s="2" t="str">
        <f>IF(K5+L5=5,"Pass","Recheck")</f>
        <v>Pass</v>
      </c>
      <c r="O5" s="51"/>
      <c r="P5" s="51"/>
      <c r="Q5" s="51"/>
      <c r="R5" s="51"/>
      <c r="S5" s="2"/>
      <c r="T5" s="2"/>
      <c r="U5" s="2"/>
      <c r="V5" s="2"/>
      <c r="W5" s="2"/>
      <c r="X5" s="2"/>
      <c r="Y5" s="2"/>
    </row>
    <row r="6" spans="1:25" ht="26.25" customHeight="1" x14ac:dyDescent="0.35">
      <c r="A6" s="94">
        <v>2</v>
      </c>
      <c r="B6" s="95" t="s">
        <v>50</v>
      </c>
      <c r="C6" s="85">
        <v>1</v>
      </c>
      <c r="D6" s="85">
        <v>1</v>
      </c>
      <c r="E6" s="85">
        <v>1</v>
      </c>
      <c r="F6" s="85">
        <v>1</v>
      </c>
      <c r="G6" s="85">
        <v>1</v>
      </c>
      <c r="H6" s="85">
        <v>1</v>
      </c>
      <c r="I6" s="239"/>
      <c r="J6" s="240"/>
      <c r="K6" s="86">
        <f>SUM(C6:H6)</f>
        <v>6</v>
      </c>
      <c r="L6" s="108"/>
      <c r="M6" s="64">
        <f>IF(L6=6,(L6/L6)*5,(K6/(6-L6)*5))</f>
        <v>5</v>
      </c>
      <c r="N6" s="2" t="str">
        <f>IF(K6+L6=6,"Pass","Recheck")</f>
        <v>Pass</v>
      </c>
      <c r="O6" s="51"/>
      <c r="P6" s="51"/>
      <c r="Q6" s="51"/>
      <c r="R6" s="51"/>
      <c r="S6" s="2"/>
      <c r="T6" s="2"/>
      <c r="U6" s="2"/>
      <c r="V6" s="2"/>
      <c r="W6" s="2"/>
      <c r="X6" s="2"/>
      <c r="Y6" s="2"/>
    </row>
    <row r="7" spans="1:25" ht="26.25" customHeight="1" x14ac:dyDescent="0.35">
      <c r="A7" s="90">
        <v>3</v>
      </c>
      <c r="B7" s="91" t="s">
        <v>51</v>
      </c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"/>
      <c r="O7" s="51"/>
      <c r="P7" s="51"/>
      <c r="Q7" s="51"/>
      <c r="R7" s="51"/>
      <c r="S7" s="2"/>
      <c r="T7" s="2"/>
      <c r="U7" s="2"/>
      <c r="V7" s="2"/>
      <c r="W7" s="2"/>
      <c r="X7" s="2"/>
      <c r="Y7" s="2"/>
    </row>
    <row r="8" spans="1:25" ht="26.25" customHeight="1" x14ac:dyDescent="0.35">
      <c r="A8" s="90">
        <v>4</v>
      </c>
      <c r="B8" s="91" t="s">
        <v>30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0"/>
      <c r="O8" s="51"/>
      <c r="P8" s="51"/>
      <c r="Q8" s="51"/>
      <c r="R8" s="51"/>
      <c r="S8" s="2"/>
      <c r="T8" s="2"/>
      <c r="U8" s="2"/>
      <c r="V8" s="2"/>
      <c r="W8" s="2"/>
      <c r="X8" s="2"/>
      <c r="Y8" s="2"/>
    </row>
    <row r="9" spans="1:25" ht="26.25" customHeight="1" x14ac:dyDescent="0.35">
      <c r="A9" s="94">
        <v>5</v>
      </c>
      <c r="B9" s="95" t="s">
        <v>31</v>
      </c>
      <c r="C9" s="12">
        <v>1</v>
      </c>
      <c r="D9" s="116">
        <v>1</v>
      </c>
      <c r="E9" s="116">
        <v>1</v>
      </c>
      <c r="F9" s="116">
        <v>1</v>
      </c>
      <c r="G9" s="116">
        <v>1</v>
      </c>
      <c r="H9" s="116">
        <v>1</v>
      </c>
      <c r="I9" s="114"/>
      <c r="J9" s="115"/>
      <c r="K9" s="13">
        <f>SUM(C9:H9)</f>
        <v>6</v>
      </c>
      <c r="L9" s="109"/>
      <c r="M9" s="64">
        <f>IF(L9=6,(L9/L9)*5,(K9/(6-L9)*5))</f>
        <v>5</v>
      </c>
      <c r="N9" s="2" t="str">
        <f>IF(K9+L9=6,"Pass","Recheck")</f>
        <v>Pass</v>
      </c>
      <c r="O9" s="51"/>
      <c r="P9" s="51"/>
      <c r="Q9" s="51"/>
      <c r="R9" s="51"/>
      <c r="S9" s="2"/>
      <c r="T9" s="2"/>
      <c r="U9" s="2"/>
      <c r="V9" s="2"/>
      <c r="W9" s="2"/>
      <c r="X9" s="2"/>
      <c r="Y9" s="2"/>
    </row>
    <row r="10" spans="1:25" ht="26.25" customHeight="1" thickBot="1" x14ac:dyDescent="0.4">
      <c r="A10" s="94">
        <v>6</v>
      </c>
      <c r="B10" s="95" t="s">
        <v>52</v>
      </c>
      <c r="C10" s="14">
        <v>1</v>
      </c>
      <c r="D10" s="55">
        <v>1</v>
      </c>
      <c r="E10" s="55">
        <v>1</v>
      </c>
      <c r="F10" s="55">
        <v>1</v>
      </c>
      <c r="G10" s="55">
        <v>1</v>
      </c>
      <c r="H10" s="12">
        <v>1</v>
      </c>
      <c r="I10" s="83">
        <v>1</v>
      </c>
      <c r="J10" s="83">
        <v>1</v>
      </c>
      <c r="K10" s="13">
        <f>SUM(C10:J10)</f>
        <v>8</v>
      </c>
      <c r="L10" s="110"/>
      <c r="M10" s="64">
        <f>IF(L10=8,(L10/L10)*5,(K10/(8-L10)*5))</f>
        <v>5</v>
      </c>
      <c r="N10" s="2" t="str">
        <f>IF(K10+L10=8,"Pass","Recheck")</f>
        <v>Pass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 x14ac:dyDescent="0.4">
      <c r="A11" s="35"/>
      <c r="B11" s="36"/>
      <c r="C11" s="22"/>
      <c r="D11" s="22"/>
      <c r="E11" s="22"/>
      <c r="F11" s="22"/>
      <c r="G11" s="233" t="s">
        <v>32</v>
      </c>
      <c r="H11" s="233"/>
      <c r="I11" s="233"/>
      <c r="J11" s="234"/>
      <c r="K11" s="37">
        <f>SUM(M5:M10)</f>
        <v>20</v>
      </c>
      <c r="L11" s="57"/>
      <c r="M11" s="3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 x14ac:dyDescent="0.4">
      <c r="A12" s="35"/>
      <c r="B12" s="23"/>
      <c r="D12" s="40"/>
      <c r="E12" s="2"/>
      <c r="F12" s="2"/>
      <c r="G12" s="235" t="s">
        <v>22</v>
      </c>
      <c r="H12" s="235"/>
      <c r="I12" s="235"/>
      <c r="J12" s="236"/>
      <c r="K12" s="62">
        <v>4</v>
      </c>
      <c r="L12" s="5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 x14ac:dyDescent="0.4">
      <c r="A13" s="35"/>
      <c r="B13" s="2"/>
      <c r="C13" s="2"/>
      <c r="D13" s="39"/>
      <c r="E13" s="2"/>
      <c r="F13" s="2"/>
      <c r="G13" s="233" t="s">
        <v>33</v>
      </c>
      <c r="H13" s="233"/>
      <c r="I13" s="233"/>
      <c r="J13" s="234"/>
      <c r="K13" s="67">
        <f>(K11/K12)</f>
        <v>5</v>
      </c>
      <c r="L13" s="58"/>
      <c r="M13" s="27"/>
      <c r="N13" s="27"/>
      <c r="O13" s="27"/>
      <c r="P13" s="27"/>
      <c r="Q13" s="27"/>
      <c r="R13" s="27"/>
      <c r="S13" s="2"/>
      <c r="T13" s="2"/>
      <c r="U13" s="2"/>
      <c r="V13" s="2"/>
      <c r="W13" s="2"/>
      <c r="X13" s="2"/>
      <c r="Y13" s="2"/>
    </row>
    <row r="14" spans="1:25" ht="42.75" customHeight="1" thickTop="1" thickBot="1" x14ac:dyDescent="0.4">
      <c r="A14" s="41"/>
      <c r="B14" s="42"/>
      <c r="C14" s="42"/>
      <c r="D14" s="42"/>
      <c r="E14" s="42"/>
      <c r="F14" s="42"/>
      <c r="G14" s="237" t="s">
        <v>34</v>
      </c>
      <c r="H14" s="237"/>
      <c r="I14" s="237"/>
      <c r="J14" s="238"/>
      <c r="K14" s="66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59"/>
      <c r="M14" s="2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 x14ac:dyDescent="0.35">
      <c r="A15" s="43"/>
      <c r="B15" s="2"/>
      <c r="C15" s="2"/>
      <c r="D15" s="2"/>
      <c r="E15" s="2"/>
      <c r="F15" s="2"/>
      <c r="G15" s="2"/>
      <c r="H15" s="2"/>
      <c r="I15" s="2"/>
      <c r="J15" s="2"/>
      <c r="K15" s="26"/>
      <c r="L15" s="59"/>
      <c r="M15" s="2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 x14ac:dyDescent="0.35">
      <c r="A16" s="43"/>
      <c r="B16" s="2"/>
      <c r="C16" s="2"/>
      <c r="D16" s="2"/>
      <c r="E16" s="2"/>
      <c r="F16" s="2"/>
      <c r="G16" s="2"/>
      <c r="H16" s="2"/>
      <c r="I16" s="2"/>
      <c r="J16" s="2"/>
      <c r="K16" s="26"/>
      <c r="L16" s="59"/>
      <c r="M16" s="2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 x14ac:dyDescent="0.35">
      <c r="A17" s="43"/>
      <c r="B17" s="45" t="s">
        <v>41</v>
      </c>
      <c r="C17" s="150" t="s">
        <v>42</v>
      </c>
      <c r="D17" s="148"/>
      <c r="E17" s="2"/>
      <c r="F17" s="2"/>
      <c r="G17" s="2"/>
      <c r="H17" s="2"/>
      <c r="I17" s="2"/>
      <c r="J17" s="2"/>
      <c r="K17" s="26"/>
      <c r="L17" s="59"/>
      <c r="M17" s="2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 x14ac:dyDescent="0.35">
      <c r="A18" s="43"/>
      <c r="B18" s="46">
        <v>1</v>
      </c>
      <c r="C18" s="47"/>
      <c r="D18" s="48"/>
      <c r="E18" s="2"/>
      <c r="F18" s="2"/>
      <c r="G18" s="2"/>
      <c r="H18" s="2"/>
      <c r="I18" s="2"/>
      <c r="J18" s="2"/>
      <c r="K18" s="26"/>
      <c r="L18" s="59"/>
      <c r="M18" s="2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 x14ac:dyDescent="0.35">
      <c r="A19" s="43"/>
      <c r="B19" s="46">
        <v>2</v>
      </c>
      <c r="C19" s="47"/>
      <c r="D19" s="48"/>
      <c r="E19" s="2"/>
      <c r="F19" s="2"/>
      <c r="G19" s="2"/>
      <c r="H19" s="2"/>
      <c r="I19" s="2"/>
      <c r="J19" s="2"/>
      <c r="K19" s="26"/>
      <c r="L19" s="5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 x14ac:dyDescent="0.35">
      <c r="A20" s="43"/>
      <c r="B20" s="49">
        <v>3</v>
      </c>
      <c r="C20" s="47"/>
      <c r="D20" s="48"/>
      <c r="E20" s="2"/>
      <c r="F20" s="2"/>
      <c r="G20" s="2"/>
      <c r="H20" s="2"/>
      <c r="I20" s="2"/>
      <c r="J20" s="2"/>
      <c r="K20" s="26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 x14ac:dyDescent="0.35">
      <c r="A21" s="43"/>
      <c r="B21" s="46">
        <v>4</v>
      </c>
      <c r="C21" s="50"/>
      <c r="D21" s="4"/>
      <c r="E21" s="2"/>
      <c r="F21" s="2"/>
      <c r="G21" s="2"/>
      <c r="H21" s="2"/>
      <c r="I21" s="2"/>
      <c r="J21" s="2"/>
      <c r="K21" s="26"/>
      <c r="L21" s="5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 x14ac:dyDescent="0.35">
      <c r="A22" s="43"/>
      <c r="B22" s="2"/>
      <c r="C22" s="2"/>
      <c r="D22" s="2"/>
      <c r="E22" s="2"/>
      <c r="F22" s="2"/>
      <c r="G22" s="2"/>
      <c r="H22" s="2"/>
      <c r="I22" s="2"/>
      <c r="J22" s="2"/>
      <c r="K22" s="26"/>
      <c r="L22" s="5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 x14ac:dyDescent="0.35">
      <c r="A23" s="43"/>
      <c r="B23" s="2"/>
      <c r="C23" s="2"/>
      <c r="D23" s="2"/>
      <c r="E23" s="2"/>
      <c r="F23" s="2"/>
      <c r="G23" s="2"/>
      <c r="H23" s="2"/>
      <c r="I23" s="2"/>
      <c r="J23" s="2"/>
      <c r="K23" s="26"/>
      <c r="L23" s="5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 x14ac:dyDescent="0.35">
      <c r="A24" s="43"/>
      <c r="B24" s="2"/>
      <c r="C24" s="2"/>
      <c r="D24" s="2"/>
      <c r="E24" s="2"/>
      <c r="F24" s="2"/>
      <c r="G24" s="2"/>
      <c r="H24" s="2"/>
      <c r="I24" s="2"/>
      <c r="J24" s="2"/>
      <c r="K24" s="26"/>
      <c r="L24" s="5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 x14ac:dyDescent="0.35">
      <c r="A25" s="43"/>
      <c r="B25" s="2"/>
      <c r="C25" s="2"/>
      <c r="D25" s="2"/>
      <c r="E25" s="2"/>
      <c r="F25" s="2"/>
      <c r="G25" s="2"/>
      <c r="H25" s="2"/>
      <c r="I25" s="2"/>
      <c r="J25" s="2"/>
      <c r="K25" s="26"/>
      <c r="L25" s="5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 x14ac:dyDescent="0.35">
      <c r="A26" s="43"/>
      <c r="B26" s="2"/>
      <c r="C26" s="2"/>
      <c r="D26" s="2"/>
      <c r="E26" s="2"/>
      <c r="F26" s="2"/>
      <c r="G26" s="2"/>
      <c r="H26" s="2"/>
      <c r="I26" s="2"/>
      <c r="J26" s="2"/>
      <c r="K26" s="26"/>
      <c r="L26" s="5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 x14ac:dyDescent="0.35">
      <c r="A27" s="43"/>
      <c r="B27" s="2"/>
      <c r="C27" s="2"/>
      <c r="D27" s="2"/>
      <c r="E27" s="2"/>
      <c r="F27" s="2"/>
      <c r="G27" s="2"/>
      <c r="H27" s="2"/>
      <c r="I27" s="2"/>
      <c r="J27" s="2"/>
      <c r="K27" s="26"/>
      <c r="L27" s="5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 x14ac:dyDescent="0.35">
      <c r="A28" s="43"/>
      <c r="B28" s="2"/>
      <c r="C28" s="2"/>
      <c r="D28" s="2"/>
      <c r="E28" s="2"/>
      <c r="F28" s="2"/>
      <c r="G28" s="2"/>
      <c r="H28" s="2"/>
      <c r="I28" s="2"/>
      <c r="J28" s="2"/>
      <c r="K28" s="26"/>
      <c r="L28" s="5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 x14ac:dyDescent="0.35">
      <c r="A29" s="43"/>
      <c r="B29" s="2"/>
      <c r="C29" s="2"/>
      <c r="D29" s="2"/>
      <c r="E29" s="2"/>
      <c r="F29" s="2"/>
      <c r="G29" s="2"/>
      <c r="H29" s="2"/>
      <c r="I29" s="2"/>
      <c r="J29" s="2"/>
      <c r="K29" s="26"/>
      <c r="L29" s="5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 x14ac:dyDescent="0.35">
      <c r="A30" s="43"/>
      <c r="B30" s="2"/>
      <c r="C30" s="2"/>
      <c r="D30" s="2"/>
      <c r="E30" s="2"/>
      <c r="F30" s="2"/>
      <c r="G30" s="2"/>
      <c r="H30" s="2"/>
      <c r="I30" s="2"/>
      <c r="J30" s="2"/>
      <c r="K30" s="26"/>
      <c r="L30" s="5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 x14ac:dyDescent="0.35">
      <c r="A31" s="43"/>
      <c r="B31" s="2"/>
      <c r="C31" s="2"/>
      <c r="D31" s="2"/>
      <c r="E31" s="2"/>
      <c r="F31" s="2"/>
      <c r="G31" s="2"/>
      <c r="H31" s="2"/>
      <c r="I31" s="2"/>
      <c r="J31" s="2"/>
      <c r="K31" s="26"/>
      <c r="L31" s="5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 x14ac:dyDescent="0.35">
      <c r="A32" s="43"/>
      <c r="B32" s="2"/>
      <c r="C32" s="2"/>
      <c r="D32" s="2"/>
      <c r="E32" s="2"/>
      <c r="F32" s="2"/>
      <c r="G32" s="2"/>
      <c r="H32" s="2"/>
      <c r="I32" s="2"/>
      <c r="J32" s="2"/>
      <c r="K32" s="26"/>
      <c r="L32" s="5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 x14ac:dyDescent="0.35">
      <c r="A33" s="43"/>
      <c r="B33" s="2"/>
      <c r="C33" s="2"/>
      <c r="D33" s="2"/>
      <c r="E33" s="2"/>
      <c r="F33" s="2"/>
      <c r="G33" s="2"/>
      <c r="H33" s="2"/>
      <c r="I33" s="2"/>
      <c r="J33" s="2"/>
      <c r="K33" s="26"/>
      <c r="L33" s="5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 x14ac:dyDescent="0.35">
      <c r="A34" s="43"/>
      <c r="B34" s="2"/>
      <c r="C34" s="2"/>
      <c r="D34" s="2"/>
      <c r="E34" s="2"/>
      <c r="F34" s="2"/>
      <c r="G34" s="2"/>
      <c r="H34" s="2"/>
      <c r="I34" s="2"/>
      <c r="J34" s="2"/>
      <c r="K34" s="26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 x14ac:dyDescent="0.35">
      <c r="A35" s="43"/>
      <c r="B35" s="2"/>
      <c r="C35" s="2"/>
      <c r="D35" s="2"/>
      <c r="E35" s="2"/>
      <c r="F35" s="2"/>
      <c r="G35" s="2"/>
      <c r="H35" s="2"/>
      <c r="I35" s="2"/>
      <c r="J35" s="2"/>
      <c r="K35" s="26"/>
      <c r="L35" s="5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 x14ac:dyDescent="0.35">
      <c r="A36" s="43"/>
      <c r="B36" s="2"/>
      <c r="C36" s="2"/>
      <c r="D36" s="2"/>
      <c r="E36" s="2"/>
      <c r="F36" s="2"/>
      <c r="G36" s="2"/>
      <c r="H36" s="2"/>
      <c r="I36" s="2"/>
      <c r="J36" s="2"/>
      <c r="K36" s="26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 x14ac:dyDescent="0.35">
      <c r="A37" s="43"/>
      <c r="B37" s="2"/>
      <c r="C37" s="2"/>
      <c r="D37" s="2"/>
      <c r="E37" s="2"/>
      <c r="F37" s="2"/>
      <c r="G37" s="2"/>
      <c r="H37" s="2"/>
      <c r="I37" s="2"/>
      <c r="J37" s="2"/>
      <c r="K37" s="26"/>
      <c r="L37" s="5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 x14ac:dyDescent="0.35">
      <c r="A38" s="43"/>
      <c r="B38" s="2"/>
      <c r="C38" s="2"/>
      <c r="D38" s="2"/>
      <c r="E38" s="2"/>
      <c r="F38" s="2"/>
      <c r="G38" s="2"/>
      <c r="H38" s="2"/>
      <c r="I38" s="2"/>
      <c r="J38" s="2"/>
      <c r="K38" s="26"/>
      <c r="L38" s="5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 x14ac:dyDescent="0.35">
      <c r="A39" s="43"/>
      <c r="B39" s="2"/>
      <c r="C39" s="2"/>
      <c r="D39" s="2"/>
      <c r="E39" s="2"/>
      <c r="F39" s="2"/>
      <c r="G39" s="2"/>
      <c r="H39" s="2"/>
      <c r="I39" s="2"/>
      <c r="J39" s="2"/>
      <c r="K39" s="26"/>
      <c r="L39" s="5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 x14ac:dyDescent="0.35">
      <c r="A40" s="43"/>
      <c r="B40" s="2"/>
      <c r="C40" s="2"/>
      <c r="D40" s="2"/>
      <c r="E40" s="2"/>
      <c r="F40" s="2"/>
      <c r="G40" s="2"/>
      <c r="H40" s="2"/>
      <c r="I40" s="2"/>
      <c r="J40" s="2"/>
      <c r="K40" s="26"/>
      <c r="L40" s="5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 x14ac:dyDescent="0.35">
      <c r="A41" s="43"/>
      <c r="B41" s="2"/>
      <c r="C41" s="2"/>
      <c r="D41" s="2"/>
      <c r="E41" s="2"/>
      <c r="F41" s="2"/>
      <c r="G41" s="2"/>
      <c r="H41" s="2"/>
      <c r="I41" s="2"/>
      <c r="J41" s="2"/>
      <c r="K41" s="26"/>
      <c r="L41" s="5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 x14ac:dyDescent="0.35">
      <c r="A42" s="43"/>
      <c r="B42" s="2"/>
      <c r="C42" s="2"/>
      <c r="D42" s="2"/>
      <c r="E42" s="2"/>
      <c r="F42" s="2"/>
      <c r="G42" s="2"/>
      <c r="H42" s="2"/>
      <c r="I42" s="2"/>
      <c r="J42" s="2"/>
      <c r="K42" s="26"/>
      <c r="L42" s="5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 x14ac:dyDescent="0.35">
      <c r="A43" s="43"/>
      <c r="B43" s="2"/>
      <c r="C43" s="2"/>
      <c r="D43" s="2"/>
      <c r="E43" s="2"/>
      <c r="F43" s="2"/>
      <c r="G43" s="2"/>
      <c r="H43" s="2"/>
      <c r="I43" s="2"/>
      <c r="J43" s="2"/>
      <c r="K43" s="26"/>
      <c r="L43" s="5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 x14ac:dyDescent="0.35">
      <c r="A44" s="43"/>
      <c r="B44" s="2"/>
      <c r="C44" s="2"/>
      <c r="D44" s="2"/>
      <c r="E44" s="2"/>
      <c r="F44" s="2"/>
      <c r="G44" s="2"/>
      <c r="H44" s="2"/>
      <c r="I44" s="2"/>
      <c r="J44" s="2"/>
      <c r="K44" s="26"/>
      <c r="L44" s="5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 x14ac:dyDescent="0.35">
      <c r="A45" s="43"/>
      <c r="B45" s="2"/>
      <c r="C45" s="2"/>
      <c r="D45" s="2"/>
      <c r="E45" s="2"/>
      <c r="F45" s="2"/>
      <c r="G45" s="2"/>
      <c r="H45" s="2"/>
      <c r="I45" s="2"/>
      <c r="J45" s="2"/>
      <c r="K45" s="26"/>
      <c r="L45" s="5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 x14ac:dyDescent="0.35">
      <c r="A46" s="43"/>
      <c r="B46" s="2"/>
      <c r="C46" s="2"/>
      <c r="D46" s="2"/>
      <c r="E46" s="2"/>
      <c r="F46" s="2"/>
      <c r="G46" s="2"/>
      <c r="H46" s="2"/>
      <c r="I46" s="2"/>
      <c r="J46" s="2"/>
      <c r="K46" s="26"/>
      <c r="L46" s="5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 x14ac:dyDescent="0.35">
      <c r="A47" s="43"/>
      <c r="B47" s="2"/>
      <c r="C47" s="2"/>
      <c r="D47" s="2"/>
      <c r="E47" s="2"/>
      <c r="F47" s="2"/>
      <c r="G47" s="2"/>
      <c r="H47" s="2"/>
      <c r="I47" s="2"/>
      <c r="J47" s="2"/>
      <c r="K47" s="26"/>
      <c r="L47" s="5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 x14ac:dyDescent="0.35">
      <c r="A48" s="43"/>
      <c r="B48" s="2"/>
      <c r="C48" s="2"/>
      <c r="D48" s="2"/>
      <c r="E48" s="2"/>
      <c r="F48" s="2"/>
      <c r="G48" s="2"/>
      <c r="H48" s="2"/>
      <c r="I48" s="2"/>
      <c r="J48" s="2"/>
      <c r="K48" s="26"/>
      <c r="L48" s="5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 x14ac:dyDescent="0.35">
      <c r="A49" s="43"/>
      <c r="B49" s="2"/>
      <c r="C49" s="2"/>
      <c r="D49" s="2"/>
      <c r="E49" s="2"/>
      <c r="F49" s="2"/>
      <c r="G49" s="2"/>
      <c r="H49" s="2"/>
      <c r="I49" s="2"/>
      <c r="J49" s="2"/>
      <c r="K49" s="26"/>
      <c r="L49" s="5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 x14ac:dyDescent="0.35">
      <c r="A50" s="43"/>
      <c r="B50" s="2"/>
      <c r="C50" s="2"/>
      <c r="D50" s="2"/>
      <c r="E50" s="2"/>
      <c r="F50" s="2"/>
      <c r="G50" s="2"/>
      <c r="H50" s="2"/>
      <c r="I50" s="2"/>
      <c r="J50" s="2"/>
      <c r="K50" s="26"/>
      <c r="L50" s="5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 x14ac:dyDescent="0.35">
      <c r="A51" s="43"/>
      <c r="B51" s="2"/>
      <c r="C51" s="2"/>
      <c r="D51" s="2"/>
      <c r="E51" s="2"/>
      <c r="F51" s="2"/>
      <c r="G51" s="2"/>
      <c r="H51" s="2"/>
      <c r="I51" s="2"/>
      <c r="J51" s="2"/>
      <c r="K51" s="26"/>
      <c r="L51" s="5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 x14ac:dyDescent="0.35">
      <c r="A52" s="43"/>
      <c r="B52" s="2"/>
      <c r="C52" s="2"/>
      <c r="D52" s="2"/>
      <c r="E52" s="2"/>
      <c r="F52" s="2"/>
      <c r="G52" s="2"/>
      <c r="H52" s="2"/>
      <c r="I52" s="2"/>
      <c r="J52" s="2"/>
      <c r="K52" s="26"/>
      <c r="L52" s="5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 x14ac:dyDescent="0.35">
      <c r="A53" s="43"/>
      <c r="B53" s="2"/>
      <c r="C53" s="2"/>
      <c r="D53" s="2"/>
      <c r="E53" s="2"/>
      <c r="F53" s="2"/>
      <c r="G53" s="2"/>
      <c r="H53" s="2"/>
      <c r="I53" s="2"/>
      <c r="J53" s="2"/>
      <c r="K53" s="26"/>
      <c r="L53" s="5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 x14ac:dyDescent="0.35">
      <c r="A54" s="43"/>
      <c r="B54" s="2"/>
      <c r="C54" s="2"/>
      <c r="D54" s="2"/>
      <c r="E54" s="2"/>
      <c r="F54" s="2"/>
      <c r="G54" s="2"/>
      <c r="H54" s="2"/>
      <c r="I54" s="2"/>
      <c r="J54" s="2"/>
      <c r="K54" s="26"/>
      <c r="L54" s="5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 x14ac:dyDescent="0.35">
      <c r="A55" s="43"/>
      <c r="B55" s="2"/>
      <c r="C55" s="2"/>
      <c r="D55" s="2"/>
      <c r="E55" s="2"/>
      <c r="F55" s="2"/>
      <c r="G55" s="2"/>
      <c r="H55" s="2"/>
      <c r="I55" s="2"/>
      <c r="J55" s="2"/>
      <c r="K55" s="26"/>
      <c r="L55" s="5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 x14ac:dyDescent="0.35">
      <c r="A56" s="43"/>
      <c r="B56" s="2"/>
      <c r="C56" s="2"/>
      <c r="D56" s="2"/>
      <c r="E56" s="2"/>
      <c r="F56" s="2"/>
      <c r="G56" s="2"/>
      <c r="H56" s="2"/>
      <c r="I56" s="2"/>
      <c r="J56" s="2"/>
      <c r="K56" s="26"/>
      <c r="L56" s="5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 x14ac:dyDescent="0.35">
      <c r="A57" s="43"/>
      <c r="B57" s="2"/>
      <c r="C57" s="2"/>
      <c r="D57" s="2"/>
      <c r="E57" s="2"/>
      <c r="F57" s="2"/>
      <c r="G57" s="2"/>
      <c r="H57" s="2"/>
      <c r="I57" s="2"/>
      <c r="J57" s="2"/>
      <c r="K57" s="26"/>
      <c r="L57" s="5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 x14ac:dyDescent="0.35">
      <c r="A58" s="43"/>
      <c r="B58" s="2"/>
      <c r="C58" s="2"/>
      <c r="D58" s="2"/>
      <c r="E58" s="2"/>
      <c r="F58" s="2"/>
      <c r="G58" s="2"/>
      <c r="H58" s="2"/>
      <c r="I58" s="2"/>
      <c r="J58" s="2"/>
      <c r="K58" s="26"/>
      <c r="L58" s="5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 x14ac:dyDescent="0.35">
      <c r="A59" s="43"/>
      <c r="B59" s="2"/>
      <c r="C59" s="2"/>
      <c r="D59" s="2"/>
      <c r="E59" s="2"/>
      <c r="F59" s="2"/>
      <c r="G59" s="2"/>
      <c r="H59" s="2"/>
      <c r="I59" s="2"/>
      <c r="J59" s="2"/>
      <c r="K59" s="26"/>
      <c r="L59" s="5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 x14ac:dyDescent="0.35">
      <c r="A60" s="43"/>
      <c r="B60" s="2"/>
      <c r="C60" s="2"/>
      <c r="D60" s="2"/>
      <c r="E60" s="2"/>
      <c r="F60" s="2"/>
      <c r="G60" s="2"/>
      <c r="H60" s="2"/>
      <c r="I60" s="2"/>
      <c r="J60" s="2"/>
      <c r="K60" s="26"/>
      <c r="L60" s="5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 x14ac:dyDescent="0.35">
      <c r="A61" s="43"/>
      <c r="B61" s="2"/>
      <c r="C61" s="2"/>
      <c r="D61" s="2"/>
      <c r="E61" s="2"/>
      <c r="F61" s="2"/>
      <c r="G61" s="2"/>
      <c r="H61" s="2"/>
      <c r="I61" s="2"/>
      <c r="J61" s="2"/>
      <c r="K61" s="26"/>
      <c r="L61" s="5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 x14ac:dyDescent="0.35">
      <c r="A62" s="43"/>
      <c r="B62" s="2"/>
      <c r="C62" s="2"/>
      <c r="D62" s="2"/>
      <c r="E62" s="2"/>
      <c r="F62" s="2"/>
      <c r="G62" s="2"/>
      <c r="H62" s="2"/>
      <c r="I62" s="2"/>
      <c r="J62" s="2"/>
      <c r="K62" s="26"/>
      <c r="L62" s="5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 x14ac:dyDescent="0.35">
      <c r="A63" s="43"/>
      <c r="B63" s="2"/>
      <c r="C63" s="2"/>
      <c r="D63" s="2"/>
      <c r="E63" s="2"/>
      <c r="F63" s="2"/>
      <c r="G63" s="2"/>
      <c r="H63" s="2"/>
      <c r="I63" s="2"/>
      <c r="J63" s="2"/>
      <c r="K63" s="26"/>
      <c r="L63" s="5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 x14ac:dyDescent="0.35">
      <c r="A64" s="43"/>
      <c r="B64" s="2"/>
      <c r="C64" s="2"/>
      <c r="D64" s="2"/>
      <c r="E64" s="2"/>
      <c r="F64" s="2"/>
      <c r="G64" s="2"/>
      <c r="H64" s="2"/>
      <c r="I64" s="2"/>
      <c r="J64" s="2"/>
      <c r="K64" s="26"/>
      <c r="L64" s="5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 x14ac:dyDescent="0.35">
      <c r="A65" s="43"/>
      <c r="B65" s="2"/>
      <c r="C65" s="2"/>
      <c r="D65" s="2"/>
      <c r="E65" s="2"/>
      <c r="F65" s="2"/>
      <c r="G65" s="2"/>
      <c r="H65" s="2"/>
      <c r="I65" s="2"/>
      <c r="J65" s="2"/>
      <c r="K65" s="26"/>
      <c r="L65" s="5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 x14ac:dyDescent="0.35">
      <c r="A66" s="43"/>
      <c r="B66" s="2"/>
      <c r="C66" s="2"/>
      <c r="D66" s="2"/>
      <c r="E66" s="2"/>
      <c r="F66" s="2"/>
      <c r="G66" s="2"/>
      <c r="H66" s="2"/>
      <c r="I66" s="2"/>
      <c r="J66" s="2"/>
      <c r="K66" s="26"/>
      <c r="L66" s="5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 x14ac:dyDescent="0.35">
      <c r="A67" s="43"/>
      <c r="B67" s="2"/>
      <c r="C67" s="2"/>
      <c r="D67" s="2"/>
      <c r="E67" s="2"/>
      <c r="F67" s="2"/>
      <c r="G67" s="2"/>
      <c r="H67" s="2"/>
      <c r="I67" s="2"/>
      <c r="J67" s="2"/>
      <c r="K67" s="26"/>
      <c r="L67" s="5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 x14ac:dyDescent="0.35">
      <c r="A68" s="43"/>
      <c r="B68" s="2"/>
      <c r="C68" s="2"/>
      <c r="D68" s="2"/>
      <c r="E68" s="2"/>
      <c r="F68" s="2"/>
      <c r="G68" s="2"/>
      <c r="H68" s="2"/>
      <c r="I68" s="2"/>
      <c r="J68" s="2"/>
      <c r="K68" s="26"/>
      <c r="L68" s="5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 x14ac:dyDescent="0.35">
      <c r="A69" s="43"/>
      <c r="B69" s="2"/>
      <c r="C69" s="2"/>
      <c r="D69" s="2"/>
      <c r="E69" s="2"/>
      <c r="F69" s="2"/>
      <c r="G69" s="2"/>
      <c r="H69" s="2"/>
      <c r="I69" s="2"/>
      <c r="J69" s="2"/>
      <c r="K69" s="26"/>
      <c r="L69" s="5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 x14ac:dyDescent="0.35">
      <c r="A70" s="43"/>
      <c r="B70" s="2"/>
      <c r="C70" s="2"/>
      <c r="D70" s="2"/>
      <c r="E70" s="2"/>
      <c r="F70" s="2"/>
      <c r="G70" s="2"/>
      <c r="H70" s="2"/>
      <c r="I70" s="2"/>
      <c r="J70" s="2"/>
      <c r="K70" s="26"/>
      <c r="L70" s="5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 x14ac:dyDescent="0.35">
      <c r="A71" s="43"/>
      <c r="B71" s="2"/>
      <c r="C71" s="2"/>
      <c r="D71" s="2"/>
      <c r="E71" s="2"/>
      <c r="F71" s="2"/>
      <c r="G71" s="2"/>
      <c r="H71" s="2"/>
      <c r="I71" s="2"/>
      <c r="J71" s="2"/>
      <c r="K71" s="26"/>
      <c r="L71" s="5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 x14ac:dyDescent="0.35">
      <c r="A72" s="43"/>
      <c r="B72" s="2"/>
      <c r="C72" s="2"/>
      <c r="D72" s="2"/>
      <c r="E72" s="2"/>
      <c r="F72" s="2"/>
      <c r="G72" s="2"/>
      <c r="H72" s="2"/>
      <c r="I72" s="2"/>
      <c r="J72" s="2"/>
      <c r="K72" s="26"/>
      <c r="L72" s="5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 x14ac:dyDescent="0.35">
      <c r="A73" s="43"/>
      <c r="B73" s="2"/>
      <c r="C73" s="2"/>
      <c r="D73" s="2"/>
      <c r="E73" s="2"/>
      <c r="F73" s="2"/>
      <c r="G73" s="2"/>
      <c r="H73" s="2"/>
      <c r="I73" s="2"/>
      <c r="J73" s="2"/>
      <c r="K73" s="26"/>
      <c r="L73" s="5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 x14ac:dyDescent="0.35">
      <c r="A74" s="43"/>
      <c r="B74" s="2"/>
      <c r="C74" s="2"/>
      <c r="D74" s="2"/>
      <c r="E74" s="2"/>
      <c r="F74" s="2"/>
      <c r="G74" s="2"/>
      <c r="H74" s="2"/>
      <c r="I74" s="2"/>
      <c r="J74" s="2"/>
      <c r="K74" s="26"/>
      <c r="L74" s="5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 x14ac:dyDescent="0.35">
      <c r="A75" s="43"/>
      <c r="B75" s="2"/>
      <c r="C75" s="2"/>
      <c r="D75" s="2"/>
      <c r="E75" s="2"/>
      <c r="F75" s="2"/>
      <c r="G75" s="2"/>
      <c r="H75" s="2"/>
      <c r="I75" s="2"/>
      <c r="J75" s="2"/>
      <c r="K75" s="26"/>
      <c r="L75" s="5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 x14ac:dyDescent="0.35">
      <c r="A76" s="43"/>
      <c r="B76" s="2"/>
      <c r="C76" s="2"/>
      <c r="D76" s="2"/>
      <c r="E76" s="2"/>
      <c r="F76" s="2"/>
      <c r="G76" s="2"/>
      <c r="H76" s="2"/>
      <c r="I76" s="2"/>
      <c r="J76" s="2"/>
      <c r="K76" s="26"/>
      <c r="L76" s="5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 x14ac:dyDescent="0.35">
      <c r="A77" s="43"/>
      <c r="B77" s="2"/>
      <c r="C77" s="2"/>
      <c r="D77" s="2"/>
      <c r="E77" s="2"/>
      <c r="F77" s="2"/>
      <c r="G77" s="2"/>
      <c r="H77" s="2"/>
      <c r="I77" s="2"/>
      <c r="J77" s="2"/>
      <c r="K77" s="26"/>
      <c r="L77" s="5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 x14ac:dyDescent="0.35">
      <c r="A78" s="43"/>
      <c r="B78" s="2"/>
      <c r="C78" s="2"/>
      <c r="D78" s="2"/>
      <c r="E78" s="2"/>
      <c r="F78" s="2"/>
      <c r="G78" s="2"/>
      <c r="H78" s="2"/>
      <c r="I78" s="2"/>
      <c r="J78" s="2"/>
      <c r="K78" s="26"/>
      <c r="L78" s="5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 x14ac:dyDescent="0.35">
      <c r="A79" s="43"/>
      <c r="B79" s="2"/>
      <c r="C79" s="2"/>
      <c r="D79" s="2"/>
      <c r="E79" s="2"/>
      <c r="F79" s="2"/>
      <c r="G79" s="2"/>
      <c r="H79" s="2"/>
      <c r="I79" s="2"/>
      <c r="J79" s="2"/>
      <c r="K79" s="26"/>
      <c r="L79" s="5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 x14ac:dyDescent="0.35">
      <c r="A80" s="43"/>
      <c r="B80" s="2"/>
      <c r="C80" s="2"/>
      <c r="D80" s="2"/>
      <c r="E80" s="2"/>
      <c r="F80" s="2"/>
      <c r="G80" s="2"/>
      <c r="H80" s="2"/>
      <c r="I80" s="2"/>
      <c r="J80" s="2"/>
      <c r="K80" s="26"/>
      <c r="L80" s="5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 x14ac:dyDescent="0.35">
      <c r="A81" s="43"/>
      <c r="B81" s="2"/>
      <c r="C81" s="2"/>
      <c r="D81" s="2"/>
      <c r="E81" s="2"/>
      <c r="F81" s="2"/>
      <c r="G81" s="2"/>
      <c r="H81" s="2"/>
      <c r="I81" s="2"/>
      <c r="J81" s="2"/>
      <c r="K81" s="26"/>
      <c r="L81" s="5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 x14ac:dyDescent="0.35">
      <c r="A82" s="43"/>
      <c r="B82" s="2"/>
      <c r="C82" s="2"/>
      <c r="D82" s="2"/>
      <c r="E82" s="2"/>
      <c r="F82" s="2"/>
      <c r="G82" s="2"/>
      <c r="H82" s="2"/>
      <c r="I82" s="2"/>
      <c r="J82" s="2"/>
      <c r="K82" s="26"/>
      <c r="L82" s="5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 x14ac:dyDescent="0.35">
      <c r="A83" s="43"/>
      <c r="B83" s="2"/>
      <c r="C83" s="2"/>
      <c r="D83" s="2"/>
      <c r="E83" s="2"/>
      <c r="F83" s="2"/>
      <c r="G83" s="2"/>
      <c r="H83" s="2"/>
      <c r="I83" s="2"/>
      <c r="J83" s="2"/>
      <c r="K83" s="26"/>
      <c r="L83" s="5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 x14ac:dyDescent="0.35">
      <c r="A84" s="43"/>
      <c r="B84" s="2"/>
      <c r="C84" s="2"/>
      <c r="D84" s="2"/>
      <c r="E84" s="2"/>
      <c r="F84" s="2"/>
      <c r="G84" s="2"/>
      <c r="H84" s="2"/>
      <c r="I84" s="2"/>
      <c r="J84" s="2"/>
      <c r="K84" s="26"/>
      <c r="L84" s="5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 x14ac:dyDescent="0.35">
      <c r="A85" s="43"/>
      <c r="B85" s="2"/>
      <c r="C85" s="2"/>
      <c r="D85" s="2"/>
      <c r="E85" s="2"/>
      <c r="F85" s="2"/>
      <c r="G85" s="2"/>
      <c r="H85" s="2"/>
      <c r="I85" s="2"/>
      <c r="J85" s="2"/>
      <c r="K85" s="26"/>
      <c r="L85" s="5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 x14ac:dyDescent="0.35">
      <c r="A86" s="43"/>
      <c r="B86" s="2"/>
      <c r="C86" s="2"/>
      <c r="D86" s="2"/>
      <c r="E86" s="2"/>
      <c r="F86" s="2"/>
      <c r="G86" s="2"/>
      <c r="H86" s="2"/>
      <c r="I86" s="2"/>
      <c r="J86" s="2"/>
      <c r="K86" s="26"/>
      <c r="L86" s="5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 x14ac:dyDescent="0.35">
      <c r="A87" s="43"/>
      <c r="B87" s="2"/>
      <c r="C87" s="2"/>
      <c r="D87" s="2"/>
      <c r="E87" s="2"/>
      <c r="F87" s="2"/>
      <c r="G87" s="2"/>
      <c r="H87" s="2"/>
      <c r="I87" s="2"/>
      <c r="J87" s="2"/>
      <c r="K87" s="26"/>
      <c r="L87" s="5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 x14ac:dyDescent="0.35">
      <c r="A88" s="43"/>
      <c r="B88" s="2"/>
      <c r="C88" s="2"/>
      <c r="D88" s="2"/>
      <c r="E88" s="2"/>
      <c r="F88" s="2"/>
      <c r="G88" s="2"/>
      <c r="H88" s="2"/>
      <c r="I88" s="2"/>
      <c r="J88" s="2"/>
      <c r="K88" s="26"/>
      <c r="L88" s="5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 x14ac:dyDescent="0.35">
      <c r="A89" s="43"/>
      <c r="B89" s="2"/>
      <c r="C89" s="2"/>
      <c r="D89" s="2"/>
      <c r="E89" s="2"/>
      <c r="F89" s="2"/>
      <c r="G89" s="2"/>
      <c r="H89" s="2"/>
      <c r="I89" s="2"/>
      <c r="J89" s="2"/>
      <c r="K89" s="26"/>
      <c r="L89" s="5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 x14ac:dyDescent="0.35">
      <c r="A90" s="43"/>
      <c r="B90" s="2"/>
      <c r="C90" s="2"/>
      <c r="D90" s="2"/>
      <c r="E90" s="2"/>
      <c r="F90" s="2"/>
      <c r="G90" s="2"/>
      <c r="H90" s="2"/>
      <c r="I90" s="2"/>
      <c r="J90" s="2"/>
      <c r="K90" s="26"/>
      <c r="L90" s="5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 x14ac:dyDescent="0.35">
      <c r="A91" s="43"/>
      <c r="B91" s="2"/>
      <c r="C91" s="2"/>
      <c r="D91" s="2"/>
      <c r="E91" s="2"/>
      <c r="F91" s="2"/>
      <c r="G91" s="2"/>
      <c r="H91" s="2"/>
      <c r="I91" s="2"/>
      <c r="J91" s="2"/>
      <c r="K91" s="26"/>
      <c r="L91" s="5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 x14ac:dyDescent="0.35">
      <c r="A92" s="43"/>
      <c r="B92" s="2"/>
      <c r="C92" s="2"/>
      <c r="D92" s="2"/>
      <c r="E92" s="2"/>
      <c r="F92" s="2"/>
      <c r="G92" s="2"/>
      <c r="H92" s="2"/>
      <c r="I92" s="2"/>
      <c r="J92" s="2"/>
      <c r="K92" s="26"/>
      <c r="L92" s="5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 x14ac:dyDescent="0.35">
      <c r="A93" s="43"/>
      <c r="B93" s="2"/>
      <c r="C93" s="2"/>
      <c r="D93" s="2"/>
      <c r="E93" s="2"/>
      <c r="F93" s="2"/>
      <c r="G93" s="2"/>
      <c r="H93" s="2"/>
      <c r="I93" s="2"/>
      <c r="J93" s="2"/>
      <c r="K93" s="26"/>
      <c r="L93" s="5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 x14ac:dyDescent="0.35">
      <c r="A94" s="43"/>
      <c r="B94" s="2"/>
      <c r="C94" s="2"/>
      <c r="D94" s="2"/>
      <c r="E94" s="2"/>
      <c r="F94" s="2"/>
      <c r="G94" s="2"/>
      <c r="H94" s="2"/>
      <c r="I94" s="2"/>
      <c r="J94" s="2"/>
      <c r="K94" s="26"/>
      <c r="L94" s="5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 x14ac:dyDescent="0.35">
      <c r="A95" s="43"/>
      <c r="B95" s="2"/>
      <c r="C95" s="2"/>
      <c r="D95" s="2"/>
      <c r="E95" s="2"/>
      <c r="F95" s="2"/>
      <c r="G95" s="2"/>
      <c r="H95" s="2"/>
      <c r="I95" s="2"/>
      <c r="J95" s="2"/>
      <c r="K95" s="26"/>
      <c r="L95" s="5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 x14ac:dyDescent="0.35">
      <c r="A96" s="43"/>
      <c r="B96" s="2"/>
      <c r="C96" s="2"/>
      <c r="D96" s="2"/>
      <c r="E96" s="2"/>
      <c r="F96" s="2"/>
      <c r="G96" s="2"/>
      <c r="H96" s="2"/>
      <c r="I96" s="2"/>
      <c r="J96" s="2"/>
      <c r="K96" s="26"/>
      <c r="L96" s="5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 x14ac:dyDescent="0.35">
      <c r="A97" s="43"/>
      <c r="B97" s="2"/>
      <c r="C97" s="2"/>
      <c r="D97" s="2"/>
      <c r="E97" s="2"/>
      <c r="F97" s="2"/>
      <c r="G97" s="2"/>
      <c r="H97" s="2"/>
      <c r="I97" s="2"/>
      <c r="J97" s="2"/>
      <c r="K97" s="26"/>
      <c r="L97" s="5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 x14ac:dyDescent="0.35">
      <c r="A98" s="43"/>
      <c r="B98" s="2"/>
      <c r="C98" s="2"/>
      <c r="D98" s="2"/>
      <c r="E98" s="2"/>
      <c r="F98" s="2"/>
      <c r="G98" s="2"/>
      <c r="H98" s="2"/>
      <c r="I98" s="2"/>
      <c r="J98" s="2"/>
      <c r="K98" s="26"/>
      <c r="L98" s="5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 x14ac:dyDescent="0.35">
      <c r="A99" s="43"/>
      <c r="B99" s="2"/>
      <c r="C99" s="2"/>
      <c r="D99" s="2"/>
      <c r="E99" s="2"/>
      <c r="F99" s="2"/>
      <c r="G99" s="2"/>
      <c r="H99" s="2"/>
      <c r="I99" s="2"/>
      <c r="J99" s="2"/>
      <c r="K99" s="26"/>
      <c r="L99" s="5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 x14ac:dyDescent="0.35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6"/>
      <c r="L100" s="5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 x14ac:dyDescent="0.35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6"/>
      <c r="L101" s="5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 x14ac:dyDescent="0.35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6"/>
      <c r="L102" s="5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 x14ac:dyDescent="0.35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6"/>
      <c r="L103" s="5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 x14ac:dyDescent="0.35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6"/>
      <c r="L104" s="5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 x14ac:dyDescent="0.35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6"/>
      <c r="L105" s="5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 x14ac:dyDescent="0.35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5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 x14ac:dyDescent="0.35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6"/>
      <c r="L107" s="5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 x14ac:dyDescent="0.35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6"/>
      <c r="L108" s="5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 x14ac:dyDescent="0.35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6"/>
      <c r="L109" s="5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 x14ac:dyDescent="0.35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5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 x14ac:dyDescent="0.35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6"/>
      <c r="L111" s="5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 x14ac:dyDescent="0.35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6"/>
      <c r="L112" s="5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 x14ac:dyDescent="0.35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6"/>
      <c r="L113" s="5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 x14ac:dyDescent="0.35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6"/>
      <c r="L114" s="5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 x14ac:dyDescent="0.35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6"/>
      <c r="L115" s="5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 x14ac:dyDescent="0.35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6"/>
      <c r="L116" s="5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 x14ac:dyDescent="0.35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6"/>
      <c r="L117" s="5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 x14ac:dyDescent="0.35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6"/>
      <c r="L118" s="5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 x14ac:dyDescent="0.35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6"/>
      <c r="L119" s="5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 x14ac:dyDescent="0.35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6"/>
      <c r="L120" s="5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 x14ac:dyDescent="0.35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6"/>
      <c r="L121" s="5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 x14ac:dyDescent="0.35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6"/>
      <c r="L122" s="5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 x14ac:dyDescent="0.35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6"/>
      <c r="L123" s="5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 x14ac:dyDescent="0.35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6"/>
      <c r="L124" s="5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 x14ac:dyDescent="0.35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6"/>
      <c r="L125" s="5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 x14ac:dyDescent="0.35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6"/>
      <c r="L126" s="5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 x14ac:dyDescent="0.35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6"/>
      <c r="L127" s="5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 x14ac:dyDescent="0.35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6"/>
      <c r="L128" s="5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 x14ac:dyDescent="0.35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6"/>
      <c r="L129" s="5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 x14ac:dyDescent="0.35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6"/>
      <c r="L130" s="5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 x14ac:dyDescent="0.35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6"/>
      <c r="L131" s="5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 x14ac:dyDescent="0.35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6"/>
      <c r="L132" s="5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 x14ac:dyDescent="0.35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6"/>
      <c r="L133" s="5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 x14ac:dyDescent="0.35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6"/>
      <c r="L134" s="5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 x14ac:dyDescent="0.35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6"/>
      <c r="L135" s="5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 x14ac:dyDescent="0.35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6"/>
      <c r="L136" s="5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 x14ac:dyDescent="0.35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6"/>
      <c r="L137" s="5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 x14ac:dyDescent="0.35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5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 x14ac:dyDescent="0.35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6"/>
      <c r="L139" s="5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 x14ac:dyDescent="0.35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6"/>
      <c r="L140" s="5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 x14ac:dyDescent="0.35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6"/>
      <c r="L141" s="5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 x14ac:dyDescent="0.35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6"/>
      <c r="L142" s="5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 x14ac:dyDescent="0.35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6"/>
      <c r="L143" s="5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 x14ac:dyDescent="0.35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6"/>
      <c r="L144" s="5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 x14ac:dyDescent="0.35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6"/>
      <c r="L145" s="5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 x14ac:dyDescent="0.35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6"/>
      <c r="L146" s="5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 x14ac:dyDescent="0.35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6"/>
      <c r="L147" s="5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 x14ac:dyDescent="0.35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6"/>
      <c r="L148" s="5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 x14ac:dyDescent="0.35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6"/>
      <c r="L149" s="5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 x14ac:dyDescent="0.35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6"/>
      <c r="L150" s="5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 x14ac:dyDescent="0.35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6"/>
      <c r="L151" s="5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 x14ac:dyDescent="0.35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6"/>
      <c r="L152" s="5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 x14ac:dyDescent="0.35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6"/>
      <c r="L153" s="5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 x14ac:dyDescent="0.35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6"/>
      <c r="L154" s="5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 x14ac:dyDescent="0.35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6"/>
      <c r="L155" s="5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 x14ac:dyDescent="0.35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6"/>
      <c r="L156" s="5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 x14ac:dyDescent="0.35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6"/>
      <c r="L157" s="5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 x14ac:dyDescent="0.35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6"/>
      <c r="L158" s="5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 x14ac:dyDescent="0.35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6"/>
      <c r="L159" s="5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 x14ac:dyDescent="0.35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6"/>
      <c r="L160" s="5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 x14ac:dyDescent="0.35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6"/>
      <c r="L161" s="5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 x14ac:dyDescent="0.35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6"/>
      <c r="L162" s="5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 x14ac:dyDescent="0.35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6"/>
      <c r="L163" s="5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 x14ac:dyDescent="0.35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6"/>
      <c r="L164" s="5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 x14ac:dyDescent="0.35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6"/>
      <c r="L165" s="5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 x14ac:dyDescent="0.35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6"/>
      <c r="L166" s="5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 x14ac:dyDescent="0.35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6"/>
      <c r="L167" s="5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 x14ac:dyDescent="0.35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6"/>
      <c r="L168" s="5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 x14ac:dyDescent="0.35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6"/>
      <c r="L169" s="5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 x14ac:dyDescent="0.35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6"/>
      <c r="L170" s="5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 x14ac:dyDescent="0.35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6"/>
      <c r="L171" s="5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 x14ac:dyDescent="0.35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6"/>
      <c r="L172" s="5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 x14ac:dyDescent="0.35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6"/>
      <c r="L173" s="5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 x14ac:dyDescent="0.35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6"/>
      <c r="L174" s="5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 x14ac:dyDescent="0.35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6"/>
      <c r="L175" s="5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 x14ac:dyDescent="0.35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6"/>
      <c r="L176" s="5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 x14ac:dyDescent="0.35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6"/>
      <c r="L177" s="5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 x14ac:dyDescent="0.35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6"/>
      <c r="L178" s="5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 x14ac:dyDescent="0.35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6"/>
      <c r="L179" s="5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 x14ac:dyDescent="0.35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6"/>
      <c r="L180" s="5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 x14ac:dyDescent="0.35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6"/>
      <c r="L181" s="5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 x14ac:dyDescent="0.35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6"/>
      <c r="L182" s="5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 x14ac:dyDescent="0.35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6"/>
      <c r="L183" s="5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 x14ac:dyDescent="0.35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6"/>
      <c r="L184" s="5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 x14ac:dyDescent="0.35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6"/>
      <c r="L185" s="5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 x14ac:dyDescent="0.35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6"/>
      <c r="L186" s="5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 x14ac:dyDescent="0.35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6"/>
      <c r="L187" s="5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 x14ac:dyDescent="0.35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6"/>
      <c r="L188" s="5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 x14ac:dyDescent="0.35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6"/>
      <c r="L189" s="5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 x14ac:dyDescent="0.35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6"/>
      <c r="L190" s="5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 x14ac:dyDescent="0.35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6"/>
      <c r="L191" s="5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 x14ac:dyDescent="0.35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6"/>
      <c r="L192" s="5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 x14ac:dyDescent="0.35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6"/>
      <c r="L193" s="5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 x14ac:dyDescent="0.35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6"/>
      <c r="L194" s="5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 x14ac:dyDescent="0.35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6"/>
      <c r="L195" s="5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 x14ac:dyDescent="0.35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6"/>
      <c r="L196" s="5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 x14ac:dyDescent="0.35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6"/>
      <c r="L197" s="5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 x14ac:dyDescent="0.35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6"/>
      <c r="L198" s="5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 x14ac:dyDescent="0.35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6"/>
      <c r="L199" s="5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 x14ac:dyDescent="0.35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6"/>
      <c r="L200" s="5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 x14ac:dyDescent="0.35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6"/>
      <c r="L201" s="5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 x14ac:dyDescent="0.35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6"/>
      <c r="L202" s="5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 x14ac:dyDescent="0.35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6"/>
      <c r="L203" s="5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 x14ac:dyDescent="0.35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6"/>
      <c r="L204" s="5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 x14ac:dyDescent="0.35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6"/>
      <c r="L205" s="5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 x14ac:dyDescent="0.35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6"/>
      <c r="L206" s="5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 x14ac:dyDescent="0.35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6"/>
      <c r="L207" s="5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 x14ac:dyDescent="0.35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6"/>
      <c r="L208" s="5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 x14ac:dyDescent="0.35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6"/>
      <c r="L209" s="5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 x14ac:dyDescent="0.35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6"/>
      <c r="L210" s="5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 x14ac:dyDescent="0.35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6"/>
      <c r="L211" s="5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 x14ac:dyDescent="0.35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6"/>
      <c r="L212" s="5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 x14ac:dyDescent="0.35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6"/>
      <c r="L213" s="5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 x14ac:dyDescent="0.35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6"/>
      <c r="L214" s="5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 x14ac:dyDescent="0.35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6"/>
      <c r="L215" s="5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 x14ac:dyDescent="0.35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6"/>
      <c r="L216" s="5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 x14ac:dyDescent="0.35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6"/>
      <c r="L217" s="5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 x14ac:dyDescent="0.35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6"/>
      <c r="L218" s="5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 x14ac:dyDescent="0.35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6"/>
      <c r="L219" s="5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 x14ac:dyDescent="0.35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6"/>
      <c r="L220" s="5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 x14ac:dyDescent="0.35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6"/>
      <c r="L221" s="5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 x14ac:dyDescent="0.35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6"/>
      <c r="L222" s="5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 x14ac:dyDescent="0.35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6"/>
      <c r="L223" s="5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 x14ac:dyDescent="0.35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6"/>
      <c r="L224" s="5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 x14ac:dyDescent="0.35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6"/>
      <c r="L225" s="5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 x14ac:dyDescent="0.35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6"/>
      <c r="L226" s="5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 x14ac:dyDescent="0.35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6"/>
      <c r="L227" s="5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 x14ac:dyDescent="0.35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6"/>
      <c r="L228" s="5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 x14ac:dyDescent="0.35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6"/>
      <c r="L229" s="5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 x14ac:dyDescent="0.35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6"/>
      <c r="L230" s="5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 x14ac:dyDescent="0.35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6"/>
      <c r="L231" s="5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 x14ac:dyDescent="0.35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6"/>
      <c r="L232" s="5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 x14ac:dyDescent="0.35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6"/>
      <c r="L233" s="5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 x14ac:dyDescent="0.35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6"/>
      <c r="L234" s="5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 x14ac:dyDescent="0.35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6"/>
      <c r="L235" s="5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 x14ac:dyDescent="0.35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6"/>
      <c r="L236" s="5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 x14ac:dyDescent="0.35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6"/>
      <c r="L237" s="5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 x14ac:dyDescent="0.35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6"/>
      <c r="L238" s="5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 x14ac:dyDescent="0.35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6"/>
      <c r="L239" s="5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 x14ac:dyDescent="0.35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6"/>
      <c r="L240" s="5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 x14ac:dyDescent="0.35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6"/>
      <c r="L241" s="5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 x14ac:dyDescent="0.35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6"/>
      <c r="L242" s="5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 x14ac:dyDescent="0.35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6"/>
      <c r="L243" s="5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 x14ac:dyDescent="0.35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6"/>
      <c r="L244" s="5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 x14ac:dyDescent="0.35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6"/>
      <c r="L245" s="5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 x14ac:dyDescent="0.35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6"/>
      <c r="L246" s="5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 x14ac:dyDescent="0.35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6"/>
      <c r="L247" s="5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 x14ac:dyDescent="0.35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6"/>
      <c r="L248" s="5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 x14ac:dyDescent="0.35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6"/>
      <c r="L249" s="5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 x14ac:dyDescent="0.35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6"/>
      <c r="L250" s="5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 x14ac:dyDescent="0.35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6"/>
      <c r="L251" s="5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 x14ac:dyDescent="0.35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6"/>
      <c r="L252" s="5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 x14ac:dyDescent="0.35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6"/>
      <c r="L253" s="5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 x14ac:dyDescent="0.35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6"/>
      <c r="L254" s="5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 x14ac:dyDescent="0.35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6"/>
      <c r="L255" s="5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 x14ac:dyDescent="0.35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6"/>
      <c r="L256" s="5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 x14ac:dyDescent="0.35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6"/>
      <c r="L257" s="5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 x14ac:dyDescent="0.35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6"/>
      <c r="L258" s="5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 x14ac:dyDescent="0.35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6"/>
      <c r="L259" s="5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 x14ac:dyDescent="0.35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6"/>
      <c r="L260" s="5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 x14ac:dyDescent="0.35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6"/>
      <c r="L261" s="5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 x14ac:dyDescent="0.35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6"/>
      <c r="L262" s="5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 x14ac:dyDescent="0.35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6"/>
      <c r="L263" s="5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 x14ac:dyDescent="0.35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6"/>
      <c r="L264" s="5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 x14ac:dyDescent="0.35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6"/>
      <c r="L265" s="5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 x14ac:dyDescent="0.35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6"/>
      <c r="L266" s="5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 x14ac:dyDescent="0.35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6"/>
      <c r="L267" s="5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 x14ac:dyDescent="0.35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6"/>
      <c r="L268" s="5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 x14ac:dyDescent="0.35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6"/>
      <c r="L269" s="5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 x14ac:dyDescent="0.35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6"/>
      <c r="L270" s="5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 x14ac:dyDescent="0.35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6"/>
      <c r="L271" s="5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 x14ac:dyDescent="0.35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6"/>
      <c r="L272" s="5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 x14ac:dyDescent="0.35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6"/>
      <c r="L273" s="5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 x14ac:dyDescent="0.35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6"/>
      <c r="L274" s="5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 x14ac:dyDescent="0.35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6"/>
      <c r="L275" s="5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 x14ac:dyDescent="0.35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6"/>
      <c r="L276" s="5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 x14ac:dyDescent="0.35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6"/>
      <c r="L277" s="5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 x14ac:dyDescent="0.35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6"/>
      <c r="L278" s="5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 x14ac:dyDescent="0.35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6"/>
      <c r="L279" s="5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 x14ac:dyDescent="0.35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6"/>
      <c r="L280" s="5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 x14ac:dyDescent="0.35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6"/>
      <c r="L281" s="5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 x14ac:dyDescent="0.35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6"/>
      <c r="L282" s="5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 x14ac:dyDescent="0.35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6"/>
      <c r="L283" s="5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 x14ac:dyDescent="0.35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6"/>
      <c r="L284" s="5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 x14ac:dyDescent="0.35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6"/>
      <c r="L285" s="5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 x14ac:dyDescent="0.35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6"/>
      <c r="L286" s="5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 x14ac:dyDescent="0.35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6"/>
      <c r="L287" s="5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 x14ac:dyDescent="0.35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6"/>
      <c r="L288" s="5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 x14ac:dyDescent="0.35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6"/>
      <c r="L289" s="5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 x14ac:dyDescent="0.35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6"/>
      <c r="L290" s="5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 x14ac:dyDescent="0.35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6"/>
      <c r="L291" s="5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 x14ac:dyDescent="0.35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6"/>
      <c r="L292" s="5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 x14ac:dyDescent="0.35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6"/>
      <c r="L293" s="5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 x14ac:dyDescent="0.35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6"/>
      <c r="L294" s="5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 x14ac:dyDescent="0.35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6"/>
      <c r="L295" s="5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 x14ac:dyDescent="0.35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6"/>
      <c r="L296" s="5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 x14ac:dyDescent="0.35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6"/>
      <c r="L297" s="5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 x14ac:dyDescent="0.35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6"/>
      <c r="L298" s="5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 x14ac:dyDescent="0.35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6"/>
      <c r="L299" s="5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 x14ac:dyDescent="0.35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6"/>
      <c r="L300" s="5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 x14ac:dyDescent="0.35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6"/>
      <c r="L301" s="5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 x14ac:dyDescent="0.35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6"/>
      <c r="L302" s="5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 x14ac:dyDescent="0.35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6"/>
      <c r="L303" s="5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 x14ac:dyDescent="0.35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6"/>
      <c r="L304" s="5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 x14ac:dyDescent="0.35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6"/>
      <c r="L305" s="5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 x14ac:dyDescent="0.35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5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 x14ac:dyDescent="0.35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5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 x14ac:dyDescent="0.35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6"/>
      <c r="L308" s="5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 x14ac:dyDescent="0.35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5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 x14ac:dyDescent="0.35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6"/>
      <c r="L310" s="5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 x14ac:dyDescent="0.35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6"/>
      <c r="L311" s="5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 x14ac:dyDescent="0.35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6"/>
      <c r="L312" s="5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 x14ac:dyDescent="0.35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6"/>
      <c r="L313" s="57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 x14ac:dyDescent="0.35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6"/>
      <c r="L314" s="57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 x14ac:dyDescent="0.35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6"/>
      <c r="L315" s="57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 x14ac:dyDescent="0.35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6"/>
      <c r="L316" s="57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 x14ac:dyDescent="0.35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6"/>
      <c r="L317" s="57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 x14ac:dyDescent="0.35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6"/>
      <c r="L318" s="57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 x14ac:dyDescent="0.35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6"/>
      <c r="L319" s="57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 x14ac:dyDescent="0.35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6"/>
      <c r="L320" s="57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 x14ac:dyDescent="0.35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6"/>
      <c r="L321" s="57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 x14ac:dyDescent="0.35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6"/>
      <c r="L322" s="57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 x14ac:dyDescent="0.35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6"/>
      <c r="L323" s="57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 x14ac:dyDescent="0.35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6"/>
      <c r="L324" s="57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 x14ac:dyDescent="0.35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6"/>
      <c r="L325" s="57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 x14ac:dyDescent="0.35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6"/>
      <c r="L326" s="57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 x14ac:dyDescent="0.35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6"/>
      <c r="L327" s="57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 x14ac:dyDescent="0.35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6"/>
      <c r="L328" s="5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 x14ac:dyDescent="0.35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6"/>
      <c r="L329" s="5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 x14ac:dyDescent="0.35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6"/>
      <c r="L330" s="5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 x14ac:dyDescent="0.35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6"/>
      <c r="L331" s="5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 x14ac:dyDescent="0.35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6"/>
      <c r="L332" s="5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 x14ac:dyDescent="0.35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6"/>
      <c r="L333" s="5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 x14ac:dyDescent="0.35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6"/>
      <c r="L334" s="5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 x14ac:dyDescent="0.35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6"/>
      <c r="L335" s="5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 x14ac:dyDescent="0.35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6"/>
      <c r="L336" s="5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 x14ac:dyDescent="0.35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6"/>
      <c r="L337" s="5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 x14ac:dyDescent="0.35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6"/>
      <c r="L338" s="5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 x14ac:dyDescent="0.35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6"/>
      <c r="L339" s="5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 x14ac:dyDescent="0.35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6"/>
      <c r="L340" s="5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 x14ac:dyDescent="0.35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6"/>
      <c r="L341" s="5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 x14ac:dyDescent="0.35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6"/>
      <c r="L342" s="5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 x14ac:dyDescent="0.35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6"/>
      <c r="L343" s="5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 x14ac:dyDescent="0.35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6"/>
      <c r="L344" s="5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 x14ac:dyDescent="0.35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6"/>
      <c r="L345" s="5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 x14ac:dyDescent="0.35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6"/>
      <c r="L346" s="5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 x14ac:dyDescent="0.35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6"/>
      <c r="L347" s="5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 x14ac:dyDescent="0.35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6"/>
      <c r="L348" s="5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 x14ac:dyDescent="0.35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6"/>
      <c r="L349" s="5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 x14ac:dyDescent="0.35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6"/>
      <c r="L350" s="5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 x14ac:dyDescent="0.35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6"/>
      <c r="L351" s="5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 x14ac:dyDescent="0.35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6"/>
      <c r="L352" s="5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 x14ac:dyDescent="0.35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6"/>
      <c r="L353" s="5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 x14ac:dyDescent="0.35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6"/>
      <c r="L354" s="5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 x14ac:dyDescent="0.35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6"/>
      <c r="L355" s="5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 x14ac:dyDescent="0.35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6"/>
      <c r="L356" s="5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 x14ac:dyDescent="0.35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6"/>
      <c r="L357" s="5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 x14ac:dyDescent="0.35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6"/>
      <c r="L358" s="5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 x14ac:dyDescent="0.35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6"/>
      <c r="L359" s="5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 x14ac:dyDescent="0.35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6"/>
      <c r="L360" s="5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 x14ac:dyDescent="0.35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6"/>
      <c r="L361" s="5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 x14ac:dyDescent="0.35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6"/>
      <c r="L362" s="5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 x14ac:dyDescent="0.35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6"/>
      <c r="L363" s="5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 x14ac:dyDescent="0.35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6"/>
      <c r="L364" s="5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 x14ac:dyDescent="0.35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6"/>
      <c r="L365" s="5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 x14ac:dyDescent="0.35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6"/>
      <c r="L366" s="5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 x14ac:dyDescent="0.35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6"/>
      <c r="L367" s="5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 x14ac:dyDescent="0.35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6"/>
      <c r="L368" s="5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 x14ac:dyDescent="0.35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6"/>
      <c r="L369" s="5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 x14ac:dyDescent="0.35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6"/>
      <c r="L370" s="5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 x14ac:dyDescent="0.35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6"/>
      <c r="L371" s="5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 x14ac:dyDescent="0.35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6"/>
      <c r="L372" s="5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 x14ac:dyDescent="0.35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6"/>
      <c r="L373" s="5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 x14ac:dyDescent="0.35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6"/>
      <c r="L374" s="5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 x14ac:dyDescent="0.35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6"/>
      <c r="L375" s="5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 x14ac:dyDescent="0.35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6"/>
      <c r="L376" s="5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 x14ac:dyDescent="0.35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6"/>
      <c r="L377" s="5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 x14ac:dyDescent="0.35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6"/>
      <c r="L378" s="57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 x14ac:dyDescent="0.35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6"/>
      <c r="L379" s="57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 x14ac:dyDescent="0.35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6"/>
      <c r="L380" s="57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 x14ac:dyDescent="0.35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6"/>
      <c r="L381" s="57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 x14ac:dyDescent="0.35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6"/>
      <c r="L382" s="5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 x14ac:dyDescent="0.35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6"/>
      <c r="L383" s="5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 x14ac:dyDescent="0.35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6"/>
      <c r="L384" s="5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 x14ac:dyDescent="0.35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6"/>
      <c r="L385" s="57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 x14ac:dyDescent="0.35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6"/>
      <c r="L386" s="57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 x14ac:dyDescent="0.35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6"/>
      <c r="L387" s="57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 x14ac:dyDescent="0.35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6"/>
      <c r="L388" s="57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 x14ac:dyDescent="0.35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6"/>
      <c r="L389" s="57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 x14ac:dyDescent="0.35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6"/>
      <c r="L390" s="57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 x14ac:dyDescent="0.35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6"/>
      <c r="L391" s="57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 x14ac:dyDescent="0.35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6"/>
      <c r="L392" s="57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 x14ac:dyDescent="0.35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6"/>
      <c r="L393" s="57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 x14ac:dyDescent="0.35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6"/>
      <c r="L394" s="5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 x14ac:dyDescent="0.35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6"/>
      <c r="L395" s="5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 x14ac:dyDescent="0.35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6"/>
      <c r="L396" s="5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 x14ac:dyDescent="0.35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6"/>
      <c r="L397" s="5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 x14ac:dyDescent="0.35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6"/>
      <c r="L398" s="5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 x14ac:dyDescent="0.35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6"/>
      <c r="L399" s="5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 x14ac:dyDescent="0.35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6"/>
      <c r="L400" s="5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 x14ac:dyDescent="0.35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6"/>
      <c r="L401" s="5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 x14ac:dyDescent="0.35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6"/>
      <c r="L402" s="5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 x14ac:dyDescent="0.35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6"/>
      <c r="L403" s="5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 x14ac:dyDescent="0.35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6"/>
      <c r="L404" s="5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 x14ac:dyDescent="0.35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6"/>
      <c r="L405" s="5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 x14ac:dyDescent="0.35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6"/>
      <c r="L406" s="5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 x14ac:dyDescent="0.35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6"/>
      <c r="L407" s="5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 x14ac:dyDescent="0.35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6"/>
      <c r="L408" s="5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 x14ac:dyDescent="0.35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6"/>
      <c r="L409" s="5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 x14ac:dyDescent="0.35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6"/>
      <c r="L410" s="5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 x14ac:dyDescent="0.35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6"/>
      <c r="L411" s="5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 x14ac:dyDescent="0.35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6"/>
      <c r="L412" s="5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 x14ac:dyDescent="0.35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6"/>
      <c r="L413" s="5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 x14ac:dyDescent="0.35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6"/>
      <c r="L414" s="5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 x14ac:dyDescent="0.35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6"/>
      <c r="L415" s="5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 x14ac:dyDescent="0.35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6"/>
      <c r="L416" s="5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 x14ac:dyDescent="0.35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6"/>
      <c r="L417" s="5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 x14ac:dyDescent="0.35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6"/>
      <c r="L418" s="5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 x14ac:dyDescent="0.35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6"/>
      <c r="L419" s="5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 x14ac:dyDescent="0.35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6"/>
      <c r="L420" s="5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 x14ac:dyDescent="0.35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6"/>
      <c r="L421" s="5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 x14ac:dyDescent="0.35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6"/>
      <c r="L422" s="5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 x14ac:dyDescent="0.35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6"/>
      <c r="L423" s="5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 x14ac:dyDescent="0.35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6"/>
      <c r="L424" s="5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 x14ac:dyDescent="0.35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6"/>
      <c r="L425" s="5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 x14ac:dyDescent="0.35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6"/>
      <c r="L426" s="5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 x14ac:dyDescent="0.35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6"/>
      <c r="L427" s="5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 x14ac:dyDescent="0.35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6"/>
      <c r="L428" s="5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 x14ac:dyDescent="0.35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6"/>
      <c r="L429" s="5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 x14ac:dyDescent="0.35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6"/>
      <c r="L430" s="5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 x14ac:dyDescent="0.35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6"/>
      <c r="L431" s="5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 x14ac:dyDescent="0.35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6"/>
      <c r="L432" s="5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 x14ac:dyDescent="0.35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6"/>
      <c r="L433" s="5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 x14ac:dyDescent="0.35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6"/>
      <c r="L434" s="5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 x14ac:dyDescent="0.35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6"/>
      <c r="L435" s="5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 x14ac:dyDescent="0.35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6"/>
      <c r="L436" s="5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 x14ac:dyDescent="0.35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6"/>
      <c r="L437" s="5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 x14ac:dyDescent="0.35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6"/>
      <c r="L438" s="5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 x14ac:dyDescent="0.35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6"/>
      <c r="L439" s="5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 x14ac:dyDescent="0.35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6"/>
      <c r="L440" s="5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 x14ac:dyDescent="0.35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6"/>
      <c r="L441" s="57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 x14ac:dyDescent="0.35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6"/>
      <c r="L442" s="57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 x14ac:dyDescent="0.35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6"/>
      <c r="L443" s="57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 x14ac:dyDescent="0.35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6"/>
      <c r="L444" s="57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 x14ac:dyDescent="0.35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6"/>
      <c r="L445" s="57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 x14ac:dyDescent="0.35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6"/>
      <c r="L446" s="57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 x14ac:dyDescent="0.35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6"/>
      <c r="L447" s="5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 x14ac:dyDescent="0.35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6"/>
      <c r="L448" s="57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 x14ac:dyDescent="0.35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6"/>
      <c r="L449" s="57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 x14ac:dyDescent="0.35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6"/>
      <c r="L450" s="5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 x14ac:dyDescent="0.35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6"/>
      <c r="L451" s="57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 x14ac:dyDescent="0.35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6"/>
      <c r="L452" s="57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 x14ac:dyDescent="0.35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6"/>
      <c r="L453" s="57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 x14ac:dyDescent="0.35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6"/>
      <c r="L454" s="57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 x14ac:dyDescent="0.35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6"/>
      <c r="L455" s="57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 x14ac:dyDescent="0.35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6"/>
      <c r="L456" s="57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 x14ac:dyDescent="0.35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6"/>
      <c r="L457" s="57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 x14ac:dyDescent="0.35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6"/>
      <c r="L458" s="57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 x14ac:dyDescent="0.35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6"/>
      <c r="L459" s="57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 x14ac:dyDescent="0.35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6"/>
      <c r="L460" s="57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 x14ac:dyDescent="0.35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6"/>
      <c r="L461" s="57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 x14ac:dyDescent="0.35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6"/>
      <c r="L462" s="57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 x14ac:dyDescent="0.35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6"/>
      <c r="L463" s="57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 x14ac:dyDescent="0.35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6"/>
      <c r="L464" s="57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 x14ac:dyDescent="0.35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6"/>
      <c r="L465" s="57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 x14ac:dyDescent="0.35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6"/>
      <c r="L466" s="57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 x14ac:dyDescent="0.35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6"/>
      <c r="L467" s="57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 x14ac:dyDescent="0.35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6"/>
      <c r="L468" s="57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 x14ac:dyDescent="0.35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6"/>
      <c r="L469" s="57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 x14ac:dyDescent="0.35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6"/>
      <c r="L470" s="5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 x14ac:dyDescent="0.35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6"/>
      <c r="L471" s="5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 x14ac:dyDescent="0.35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6"/>
      <c r="L472" s="5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 x14ac:dyDescent="0.35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6"/>
      <c r="L473" s="5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 x14ac:dyDescent="0.35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6"/>
      <c r="L474" s="5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 x14ac:dyDescent="0.35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6"/>
      <c r="L475" s="5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 x14ac:dyDescent="0.35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6"/>
      <c r="L476" s="5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 x14ac:dyDescent="0.35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6"/>
      <c r="L477" s="5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 x14ac:dyDescent="0.35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6"/>
      <c r="L478" s="5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 x14ac:dyDescent="0.35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6"/>
      <c r="L479" s="5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 x14ac:dyDescent="0.35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6"/>
      <c r="L480" s="5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 x14ac:dyDescent="0.35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6"/>
      <c r="L481" s="5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 x14ac:dyDescent="0.35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6"/>
      <c r="L482" s="5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 x14ac:dyDescent="0.35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6"/>
      <c r="L483" s="5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 x14ac:dyDescent="0.35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6"/>
      <c r="L484" s="5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 x14ac:dyDescent="0.35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6"/>
      <c r="L485" s="5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 x14ac:dyDescent="0.35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6"/>
      <c r="L486" s="57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 x14ac:dyDescent="0.35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6"/>
      <c r="L487" s="57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 x14ac:dyDescent="0.35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6"/>
      <c r="L488" s="5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 x14ac:dyDescent="0.35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6"/>
      <c r="L489" s="5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 x14ac:dyDescent="0.35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6"/>
      <c r="L490" s="5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 x14ac:dyDescent="0.35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6"/>
      <c r="L491" s="5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 x14ac:dyDescent="0.35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6"/>
      <c r="L492" s="5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 x14ac:dyDescent="0.35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6"/>
      <c r="L493" s="5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 x14ac:dyDescent="0.35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6"/>
      <c r="L494" s="5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 x14ac:dyDescent="0.35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6"/>
      <c r="L495" s="5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 x14ac:dyDescent="0.35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6"/>
      <c r="L496" s="5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 x14ac:dyDescent="0.35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6"/>
      <c r="L497" s="5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 x14ac:dyDescent="0.35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6"/>
      <c r="L498" s="5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 x14ac:dyDescent="0.35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6"/>
      <c r="L499" s="5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 x14ac:dyDescent="0.35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6"/>
      <c r="L500" s="5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 x14ac:dyDescent="0.35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6"/>
      <c r="L501" s="5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 x14ac:dyDescent="0.35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6"/>
      <c r="L502" s="5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 x14ac:dyDescent="0.35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6"/>
      <c r="L503" s="5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 x14ac:dyDescent="0.35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6"/>
      <c r="L504" s="5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 x14ac:dyDescent="0.35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6"/>
      <c r="L505" s="5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 x14ac:dyDescent="0.35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6"/>
      <c r="L506" s="5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 x14ac:dyDescent="0.35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6"/>
      <c r="L507" s="5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 x14ac:dyDescent="0.35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6"/>
      <c r="L508" s="5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 x14ac:dyDescent="0.35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6"/>
      <c r="L509" s="5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 x14ac:dyDescent="0.35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6"/>
      <c r="L510" s="5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 x14ac:dyDescent="0.35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6"/>
      <c r="L511" s="5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 x14ac:dyDescent="0.35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6"/>
      <c r="L512" s="5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 x14ac:dyDescent="0.35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6"/>
      <c r="L513" s="5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 x14ac:dyDescent="0.35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6"/>
      <c r="L514" s="5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 x14ac:dyDescent="0.35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6"/>
      <c r="L515" s="5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 x14ac:dyDescent="0.35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6"/>
      <c r="L516" s="5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 x14ac:dyDescent="0.35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6"/>
      <c r="L517" s="5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 x14ac:dyDescent="0.35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6"/>
      <c r="L518" s="5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 x14ac:dyDescent="0.35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6"/>
      <c r="L519" s="5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 x14ac:dyDescent="0.35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6"/>
      <c r="L520" s="5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 x14ac:dyDescent="0.35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6"/>
      <c r="L521" s="5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 x14ac:dyDescent="0.35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6"/>
      <c r="L522" s="5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 x14ac:dyDescent="0.35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6"/>
      <c r="L523" s="5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 x14ac:dyDescent="0.35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6"/>
      <c r="L524" s="5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 x14ac:dyDescent="0.35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6"/>
      <c r="L525" s="5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 x14ac:dyDescent="0.35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6"/>
      <c r="L526" s="5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 x14ac:dyDescent="0.35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6"/>
      <c r="L527" s="5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 x14ac:dyDescent="0.35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6"/>
      <c r="L528" s="5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 x14ac:dyDescent="0.35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6"/>
      <c r="L529" s="5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 x14ac:dyDescent="0.35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6"/>
      <c r="L530" s="5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 x14ac:dyDescent="0.35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6"/>
      <c r="L531" s="5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 x14ac:dyDescent="0.35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6"/>
      <c r="L532" s="5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 x14ac:dyDescent="0.35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6"/>
      <c r="L533" s="5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 x14ac:dyDescent="0.35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6"/>
      <c r="L534" s="5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 x14ac:dyDescent="0.35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6"/>
      <c r="L535" s="5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 x14ac:dyDescent="0.35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6"/>
      <c r="L536" s="5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 x14ac:dyDescent="0.35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6"/>
      <c r="L537" s="5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 x14ac:dyDescent="0.35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6"/>
      <c r="L538" s="5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 x14ac:dyDescent="0.35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6"/>
      <c r="L539" s="5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 x14ac:dyDescent="0.35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6"/>
      <c r="L540" s="5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 x14ac:dyDescent="0.35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6"/>
      <c r="L541" s="5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 x14ac:dyDescent="0.35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6"/>
      <c r="L542" s="5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 x14ac:dyDescent="0.35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6"/>
      <c r="L543" s="5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 x14ac:dyDescent="0.35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6"/>
      <c r="L544" s="5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 x14ac:dyDescent="0.35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6"/>
      <c r="L545" s="5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 x14ac:dyDescent="0.35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6"/>
      <c r="L546" s="5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 x14ac:dyDescent="0.35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6"/>
      <c r="L547" s="5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 x14ac:dyDescent="0.35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6"/>
      <c r="L548" s="5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 x14ac:dyDescent="0.35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6"/>
      <c r="L549" s="5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 x14ac:dyDescent="0.35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6"/>
      <c r="L550" s="5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 x14ac:dyDescent="0.35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6"/>
      <c r="L551" s="5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 x14ac:dyDescent="0.35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6"/>
      <c r="L552" s="5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 x14ac:dyDescent="0.35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6"/>
      <c r="L553" s="5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 x14ac:dyDescent="0.35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6"/>
      <c r="L554" s="5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 x14ac:dyDescent="0.35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6"/>
      <c r="L555" s="5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 x14ac:dyDescent="0.35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6"/>
      <c r="L556" s="57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 x14ac:dyDescent="0.35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6"/>
      <c r="L557" s="57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 x14ac:dyDescent="0.35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6"/>
      <c r="L558" s="57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 x14ac:dyDescent="0.35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6"/>
      <c r="L559" s="57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 x14ac:dyDescent="0.35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6"/>
      <c r="L560" s="57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 x14ac:dyDescent="0.35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6"/>
      <c r="L561" s="57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 x14ac:dyDescent="0.35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6"/>
      <c r="L562" s="57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 x14ac:dyDescent="0.35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6"/>
      <c r="L563" s="5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 x14ac:dyDescent="0.35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6"/>
      <c r="L564" s="5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 x14ac:dyDescent="0.35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6"/>
      <c r="L565" s="5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 x14ac:dyDescent="0.35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6"/>
      <c r="L566" s="5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 x14ac:dyDescent="0.35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6"/>
      <c r="L567" s="5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 x14ac:dyDescent="0.35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6"/>
      <c r="L568" s="57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 x14ac:dyDescent="0.35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6"/>
      <c r="L569" s="57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 x14ac:dyDescent="0.35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6"/>
      <c r="L570" s="57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 x14ac:dyDescent="0.35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6"/>
      <c r="L571" s="57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 x14ac:dyDescent="0.35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6"/>
      <c r="L572" s="57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 x14ac:dyDescent="0.35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6"/>
      <c r="L573" s="57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 x14ac:dyDescent="0.35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6"/>
      <c r="L574" s="57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 x14ac:dyDescent="0.35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6"/>
      <c r="L575" s="57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 x14ac:dyDescent="0.35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6"/>
      <c r="L576" s="57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 x14ac:dyDescent="0.35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6"/>
      <c r="L577" s="57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 x14ac:dyDescent="0.35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6"/>
      <c r="L578" s="57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 x14ac:dyDescent="0.35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6"/>
      <c r="L579" s="57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 x14ac:dyDescent="0.35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6"/>
      <c r="L580" s="57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 x14ac:dyDescent="0.35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6"/>
      <c r="L581" s="57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 x14ac:dyDescent="0.35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6"/>
      <c r="L582" s="57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 x14ac:dyDescent="0.35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6"/>
      <c r="L583" s="57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 x14ac:dyDescent="0.35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6"/>
      <c r="L584" s="57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 x14ac:dyDescent="0.35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6"/>
      <c r="L585" s="57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 x14ac:dyDescent="0.35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6"/>
      <c r="L586" s="57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 x14ac:dyDescent="0.35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6"/>
      <c r="L587" s="57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 x14ac:dyDescent="0.35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6"/>
      <c r="L588" s="57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 x14ac:dyDescent="0.35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6"/>
      <c r="L589" s="57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 x14ac:dyDescent="0.35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6"/>
      <c r="L590" s="57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 x14ac:dyDescent="0.35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6"/>
      <c r="L591" s="57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 x14ac:dyDescent="0.35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6"/>
      <c r="L592" s="57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 x14ac:dyDescent="0.35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6"/>
      <c r="L593" s="57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 x14ac:dyDescent="0.35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6"/>
      <c r="L594" s="57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 x14ac:dyDescent="0.35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6"/>
      <c r="L595" s="57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 x14ac:dyDescent="0.35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6"/>
      <c r="L596" s="57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 x14ac:dyDescent="0.35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6"/>
      <c r="L597" s="57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 x14ac:dyDescent="0.35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6"/>
      <c r="L598" s="57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 x14ac:dyDescent="0.35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6"/>
      <c r="L599" s="57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 x14ac:dyDescent="0.35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6"/>
      <c r="L600" s="5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 x14ac:dyDescent="0.35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6"/>
      <c r="L601" s="57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 x14ac:dyDescent="0.35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6"/>
      <c r="L602" s="57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 x14ac:dyDescent="0.35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6"/>
      <c r="L603" s="5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 x14ac:dyDescent="0.35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6"/>
      <c r="L604" s="5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 x14ac:dyDescent="0.35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6"/>
      <c r="L605" s="5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 x14ac:dyDescent="0.35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6"/>
      <c r="L606" s="5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 x14ac:dyDescent="0.35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6"/>
      <c r="L607" s="5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 x14ac:dyDescent="0.35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6"/>
      <c r="L608" s="5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 x14ac:dyDescent="0.35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6"/>
      <c r="L609" s="5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 x14ac:dyDescent="0.35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6"/>
      <c r="L610" s="5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 x14ac:dyDescent="0.35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6"/>
      <c r="L611" s="5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 x14ac:dyDescent="0.35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6"/>
      <c r="L612" s="5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 x14ac:dyDescent="0.35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6"/>
      <c r="L613" s="5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 x14ac:dyDescent="0.35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6"/>
      <c r="L614" s="5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 x14ac:dyDescent="0.35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6"/>
      <c r="L615" s="5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 x14ac:dyDescent="0.35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6"/>
      <c r="L616" s="5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 x14ac:dyDescent="0.35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6"/>
      <c r="L617" s="5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 x14ac:dyDescent="0.35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6"/>
      <c r="L618" s="5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 x14ac:dyDescent="0.35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6"/>
      <c r="L619" s="5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 x14ac:dyDescent="0.35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6"/>
      <c r="L620" s="5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 x14ac:dyDescent="0.35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6"/>
      <c r="L621" s="5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 x14ac:dyDescent="0.35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6"/>
      <c r="L622" s="57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 x14ac:dyDescent="0.35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6"/>
      <c r="L623" s="57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 x14ac:dyDescent="0.35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6"/>
      <c r="L624" s="57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 x14ac:dyDescent="0.35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6"/>
      <c r="L625" s="57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 x14ac:dyDescent="0.35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6"/>
      <c r="L626" s="57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 x14ac:dyDescent="0.35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6"/>
      <c r="L627" s="57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 x14ac:dyDescent="0.35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6"/>
      <c r="L628" s="57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 x14ac:dyDescent="0.35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6"/>
      <c r="L629" s="57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 x14ac:dyDescent="0.35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6"/>
      <c r="L630" s="57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 x14ac:dyDescent="0.35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6"/>
      <c r="L631" s="57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 x14ac:dyDescent="0.35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6"/>
      <c r="L632" s="57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 x14ac:dyDescent="0.35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6"/>
      <c r="L633" s="57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 x14ac:dyDescent="0.35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6"/>
      <c r="L634" s="57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 x14ac:dyDescent="0.35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6"/>
      <c r="L635" s="57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 x14ac:dyDescent="0.35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6"/>
      <c r="L636" s="57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 x14ac:dyDescent="0.35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6"/>
      <c r="L637" s="57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 x14ac:dyDescent="0.35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6"/>
      <c r="L638" s="57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 x14ac:dyDescent="0.35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6"/>
      <c r="L639" s="57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 x14ac:dyDescent="0.35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6"/>
      <c r="L640" s="57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 x14ac:dyDescent="0.35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6"/>
      <c r="L641" s="57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 x14ac:dyDescent="0.35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6"/>
      <c r="L642" s="57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 x14ac:dyDescent="0.35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6"/>
      <c r="L643" s="57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 x14ac:dyDescent="0.35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6"/>
      <c r="L644" s="57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 x14ac:dyDescent="0.35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6"/>
      <c r="L645" s="57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 x14ac:dyDescent="0.35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6"/>
      <c r="L646" s="57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 x14ac:dyDescent="0.35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6"/>
      <c r="L647" s="57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 x14ac:dyDescent="0.35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6"/>
      <c r="L648" s="5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 x14ac:dyDescent="0.35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6"/>
      <c r="L649" s="57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 x14ac:dyDescent="0.35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6"/>
      <c r="L650" s="5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 x14ac:dyDescent="0.35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6"/>
      <c r="L651" s="57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 x14ac:dyDescent="0.35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6"/>
      <c r="L652" s="57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 x14ac:dyDescent="0.35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6"/>
      <c r="L653" s="57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 x14ac:dyDescent="0.35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6"/>
      <c r="L654" s="57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 x14ac:dyDescent="0.35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6"/>
      <c r="L655" s="57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 x14ac:dyDescent="0.35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6"/>
      <c r="L656" s="57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 x14ac:dyDescent="0.35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6"/>
      <c r="L657" s="57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 x14ac:dyDescent="0.35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6"/>
      <c r="L658" s="57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 x14ac:dyDescent="0.35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6"/>
      <c r="L659" s="57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 x14ac:dyDescent="0.35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6"/>
      <c r="L660" s="57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 x14ac:dyDescent="0.35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6"/>
      <c r="L661" s="57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 x14ac:dyDescent="0.35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6"/>
      <c r="L662" s="57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 x14ac:dyDescent="0.35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6"/>
      <c r="L663" s="57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 x14ac:dyDescent="0.35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6"/>
      <c r="L664" s="57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 x14ac:dyDescent="0.35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6"/>
      <c r="L665" s="57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 x14ac:dyDescent="0.35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6"/>
      <c r="L666" s="57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 x14ac:dyDescent="0.35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6"/>
      <c r="L667" s="57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 x14ac:dyDescent="0.35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6"/>
      <c r="L668" s="57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 x14ac:dyDescent="0.35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6"/>
      <c r="L669" s="57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 x14ac:dyDescent="0.35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6"/>
      <c r="L670" s="57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 x14ac:dyDescent="0.35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6"/>
      <c r="L671" s="57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 x14ac:dyDescent="0.35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6"/>
      <c r="L672" s="57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 x14ac:dyDescent="0.35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6"/>
      <c r="L673" s="57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 x14ac:dyDescent="0.35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6"/>
      <c r="L674" s="57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 x14ac:dyDescent="0.35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6"/>
      <c r="L675" s="57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 x14ac:dyDescent="0.35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6"/>
      <c r="L676" s="5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 x14ac:dyDescent="0.35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6"/>
      <c r="L677" s="5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 x14ac:dyDescent="0.35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6"/>
      <c r="L678" s="5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 x14ac:dyDescent="0.35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6"/>
      <c r="L679" s="5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 x14ac:dyDescent="0.35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6"/>
      <c r="L680" s="5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 x14ac:dyDescent="0.35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6"/>
      <c r="L681" s="5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 x14ac:dyDescent="0.35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6"/>
      <c r="L682" s="5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 x14ac:dyDescent="0.35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6"/>
      <c r="L683" s="5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 x14ac:dyDescent="0.35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6"/>
      <c r="L684" s="5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 x14ac:dyDescent="0.35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6"/>
      <c r="L685" s="5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 x14ac:dyDescent="0.35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6"/>
      <c r="L686" s="5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 x14ac:dyDescent="0.35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6"/>
      <c r="L687" s="5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 x14ac:dyDescent="0.35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6"/>
      <c r="L688" s="5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 x14ac:dyDescent="0.35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6"/>
      <c r="L689" s="5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 x14ac:dyDescent="0.35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6"/>
      <c r="L690" s="5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 x14ac:dyDescent="0.35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6"/>
      <c r="L691" s="5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 x14ac:dyDescent="0.35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6"/>
      <c r="L692" s="5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 x14ac:dyDescent="0.35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6"/>
      <c r="L693" s="5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 x14ac:dyDescent="0.35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6"/>
      <c r="L694" s="5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 x14ac:dyDescent="0.35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6"/>
      <c r="L695" s="5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 x14ac:dyDescent="0.35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6"/>
      <c r="L696" s="5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 x14ac:dyDescent="0.35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6"/>
      <c r="L697" s="57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 x14ac:dyDescent="0.35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6"/>
      <c r="L698" s="57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 x14ac:dyDescent="0.35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6"/>
      <c r="L699" s="5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 x14ac:dyDescent="0.35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6"/>
      <c r="L700" s="5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 x14ac:dyDescent="0.35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6"/>
      <c r="L701" s="5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 x14ac:dyDescent="0.35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6"/>
      <c r="L702" s="57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 x14ac:dyDescent="0.35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6"/>
      <c r="L703" s="57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 x14ac:dyDescent="0.35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6"/>
      <c r="L704" s="57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 x14ac:dyDescent="0.35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6"/>
      <c r="L705" s="57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 x14ac:dyDescent="0.35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6"/>
      <c r="L706" s="57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 x14ac:dyDescent="0.35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6"/>
      <c r="L707" s="57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 x14ac:dyDescent="0.35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6"/>
      <c r="L708" s="57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 x14ac:dyDescent="0.35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6"/>
      <c r="L709" s="57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 x14ac:dyDescent="0.35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6"/>
      <c r="L710" s="57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 x14ac:dyDescent="0.35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6"/>
      <c r="L711" s="57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 x14ac:dyDescent="0.35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6"/>
      <c r="L712" s="57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 x14ac:dyDescent="0.35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6"/>
      <c r="L713" s="57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 x14ac:dyDescent="0.35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6"/>
      <c r="L714" s="57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 x14ac:dyDescent="0.35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6"/>
      <c r="L715" s="57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 x14ac:dyDescent="0.35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6"/>
      <c r="L716" s="57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 x14ac:dyDescent="0.35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6"/>
      <c r="L717" s="5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 x14ac:dyDescent="0.35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6"/>
      <c r="L718" s="5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 x14ac:dyDescent="0.35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6"/>
      <c r="L719" s="5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 x14ac:dyDescent="0.35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6"/>
      <c r="L720" s="5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 x14ac:dyDescent="0.35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6"/>
      <c r="L721" s="5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 x14ac:dyDescent="0.35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6"/>
      <c r="L722" s="5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 x14ac:dyDescent="0.35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6"/>
      <c r="L723" s="5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 x14ac:dyDescent="0.35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6"/>
      <c r="L724" s="5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 x14ac:dyDescent="0.35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6"/>
      <c r="L725" s="5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 x14ac:dyDescent="0.35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6"/>
      <c r="L726" s="5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 x14ac:dyDescent="0.35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6"/>
      <c r="L727" s="5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 x14ac:dyDescent="0.35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6"/>
      <c r="L728" s="5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 x14ac:dyDescent="0.35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6"/>
      <c r="L729" s="5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 x14ac:dyDescent="0.35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6"/>
      <c r="L730" s="5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 x14ac:dyDescent="0.35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6"/>
      <c r="L731" s="5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 x14ac:dyDescent="0.35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6"/>
      <c r="L732" s="5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 x14ac:dyDescent="0.35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6"/>
      <c r="L733" s="5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 x14ac:dyDescent="0.35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6"/>
      <c r="L734" s="5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 x14ac:dyDescent="0.35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6"/>
      <c r="L735" s="57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 x14ac:dyDescent="0.35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6"/>
      <c r="L736" s="57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 x14ac:dyDescent="0.35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6"/>
      <c r="L737" s="57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 x14ac:dyDescent="0.35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6"/>
      <c r="L738" s="57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 x14ac:dyDescent="0.35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6"/>
      <c r="L739" s="57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 x14ac:dyDescent="0.35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6"/>
      <c r="L740" s="57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 x14ac:dyDescent="0.35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6"/>
      <c r="L741" s="57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 x14ac:dyDescent="0.35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6"/>
      <c r="L742" s="57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 x14ac:dyDescent="0.35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6"/>
      <c r="L743" s="5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 x14ac:dyDescent="0.35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6"/>
      <c r="L744" s="5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 x14ac:dyDescent="0.35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6"/>
      <c r="L745" s="5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 x14ac:dyDescent="0.35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6"/>
      <c r="L746" s="5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 x14ac:dyDescent="0.35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6"/>
      <c r="L747" s="5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 x14ac:dyDescent="0.35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6"/>
      <c r="L748" s="5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 x14ac:dyDescent="0.35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6"/>
      <c r="L749" s="5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 x14ac:dyDescent="0.35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6"/>
      <c r="L750" s="5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 x14ac:dyDescent="0.35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6"/>
      <c r="L751" s="57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 x14ac:dyDescent="0.35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6"/>
      <c r="L752" s="57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 x14ac:dyDescent="0.35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6"/>
      <c r="L753" s="57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 x14ac:dyDescent="0.35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6"/>
      <c r="L754" s="57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 x14ac:dyDescent="0.35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6"/>
      <c r="L755" s="5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 x14ac:dyDescent="0.35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6"/>
      <c r="L756" s="5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 x14ac:dyDescent="0.35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6"/>
      <c r="L757" s="5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 x14ac:dyDescent="0.35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6"/>
      <c r="L758" s="5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 x14ac:dyDescent="0.35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6"/>
      <c r="L759" s="5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 x14ac:dyDescent="0.35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6"/>
      <c r="L760" s="5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 x14ac:dyDescent="0.35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6"/>
      <c r="L761" s="5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 x14ac:dyDescent="0.35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6"/>
      <c r="L762" s="5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 x14ac:dyDescent="0.35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6"/>
      <c r="L763" s="57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 x14ac:dyDescent="0.35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6"/>
      <c r="L764" s="57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 x14ac:dyDescent="0.35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6"/>
      <c r="L765" s="57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 x14ac:dyDescent="0.35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6"/>
      <c r="L766" s="57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 x14ac:dyDescent="0.35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6"/>
      <c r="L767" s="57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 x14ac:dyDescent="0.35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6"/>
      <c r="L768" s="57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 x14ac:dyDescent="0.35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6"/>
      <c r="L769" s="5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 x14ac:dyDescent="0.35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6"/>
      <c r="L770" s="5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 x14ac:dyDescent="0.35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6"/>
      <c r="L771" s="5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 x14ac:dyDescent="0.35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6"/>
      <c r="L772" s="5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 x14ac:dyDescent="0.35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6"/>
      <c r="L773" s="5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 x14ac:dyDescent="0.35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6"/>
      <c r="L774" s="5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 x14ac:dyDescent="0.35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6"/>
      <c r="L775" s="5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 x14ac:dyDescent="0.35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6"/>
      <c r="L776" s="5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 x14ac:dyDescent="0.35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6"/>
      <c r="L777" s="5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 x14ac:dyDescent="0.35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6"/>
      <c r="L778" s="5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 x14ac:dyDescent="0.35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6"/>
      <c r="L779" s="5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 x14ac:dyDescent="0.35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6"/>
      <c r="L780" s="5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 x14ac:dyDescent="0.35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6"/>
      <c r="L781" s="5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 x14ac:dyDescent="0.35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6"/>
      <c r="L782" s="5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 x14ac:dyDescent="0.35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6"/>
      <c r="L783" s="5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 x14ac:dyDescent="0.35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6"/>
      <c r="L784" s="5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 x14ac:dyDescent="0.35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6"/>
      <c r="L785" s="5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 x14ac:dyDescent="0.35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6"/>
      <c r="L786" s="5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 x14ac:dyDescent="0.35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6"/>
      <c r="L787" s="5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 x14ac:dyDescent="0.35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6"/>
      <c r="L788" s="5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 x14ac:dyDescent="0.35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6"/>
      <c r="L789" s="57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 x14ac:dyDescent="0.35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6"/>
      <c r="L790" s="57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 x14ac:dyDescent="0.35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6"/>
      <c r="L791" s="57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 x14ac:dyDescent="0.35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6"/>
      <c r="L792" s="57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 x14ac:dyDescent="0.35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6"/>
      <c r="L793" s="57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 x14ac:dyDescent="0.35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6"/>
      <c r="L794" s="57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 x14ac:dyDescent="0.35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6"/>
      <c r="L795" s="57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 x14ac:dyDescent="0.35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6"/>
      <c r="L796" s="57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 x14ac:dyDescent="0.35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6"/>
      <c r="L797" s="57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 x14ac:dyDescent="0.35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6"/>
      <c r="L798" s="57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 x14ac:dyDescent="0.35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6"/>
      <c r="L799" s="57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 x14ac:dyDescent="0.35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6"/>
      <c r="L800" s="57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 x14ac:dyDescent="0.35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6"/>
      <c r="L801" s="57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 x14ac:dyDescent="0.35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6"/>
      <c r="L802" s="5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 x14ac:dyDescent="0.35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6"/>
      <c r="L803" s="5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 x14ac:dyDescent="0.35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6"/>
      <c r="L804" s="5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 x14ac:dyDescent="0.35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6"/>
      <c r="L805" s="5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 x14ac:dyDescent="0.35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6"/>
      <c r="L806" s="5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 x14ac:dyDescent="0.35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6"/>
      <c r="L807" s="5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 x14ac:dyDescent="0.35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6"/>
      <c r="L808" s="5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 x14ac:dyDescent="0.35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6"/>
      <c r="L809" s="5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 x14ac:dyDescent="0.35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6"/>
      <c r="L810" s="5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 x14ac:dyDescent="0.35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6"/>
      <c r="L811" s="5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 x14ac:dyDescent="0.35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6"/>
      <c r="L812" s="5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 x14ac:dyDescent="0.35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6"/>
      <c r="L813" s="5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 x14ac:dyDescent="0.35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6"/>
      <c r="L814" s="5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 x14ac:dyDescent="0.35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6"/>
      <c r="L815" s="5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 x14ac:dyDescent="0.35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6"/>
      <c r="L816" s="5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 x14ac:dyDescent="0.35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6"/>
      <c r="L817" s="5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 x14ac:dyDescent="0.35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6"/>
      <c r="L818" s="5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 x14ac:dyDescent="0.35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6"/>
      <c r="L819" s="5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 x14ac:dyDescent="0.35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6"/>
      <c r="L820" s="5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 x14ac:dyDescent="0.35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6"/>
      <c r="L821" s="57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 x14ac:dyDescent="0.35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6"/>
      <c r="L822" s="57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 x14ac:dyDescent="0.35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6"/>
      <c r="L823" s="57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 x14ac:dyDescent="0.35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6"/>
      <c r="L824" s="57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 x14ac:dyDescent="0.35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6"/>
      <c r="L825" s="57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 x14ac:dyDescent="0.35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6"/>
      <c r="L826" s="57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 x14ac:dyDescent="0.35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6"/>
      <c r="L827" s="57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 x14ac:dyDescent="0.35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6"/>
      <c r="L828" s="57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 x14ac:dyDescent="0.35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6"/>
      <c r="L829" s="57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 x14ac:dyDescent="0.35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6"/>
      <c r="L830" s="57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 x14ac:dyDescent="0.35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6"/>
      <c r="L831" s="57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 x14ac:dyDescent="0.35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6"/>
      <c r="L832" s="57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 x14ac:dyDescent="0.35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6"/>
      <c r="L833" s="57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 x14ac:dyDescent="0.35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6"/>
      <c r="L834" s="57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 x14ac:dyDescent="0.35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6"/>
      <c r="L835" s="57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 x14ac:dyDescent="0.35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6"/>
      <c r="L836" s="57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 x14ac:dyDescent="0.35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6"/>
      <c r="L837" s="57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 x14ac:dyDescent="0.35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6"/>
      <c r="L838" s="57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 x14ac:dyDescent="0.35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6"/>
      <c r="L839" s="57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 x14ac:dyDescent="0.35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6"/>
      <c r="L840" s="57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 x14ac:dyDescent="0.35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6"/>
      <c r="L841" s="57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 x14ac:dyDescent="0.35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6"/>
      <c r="L842" s="57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 x14ac:dyDescent="0.35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6"/>
      <c r="L843" s="57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 x14ac:dyDescent="0.35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6"/>
      <c r="L844" s="57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 x14ac:dyDescent="0.35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6"/>
      <c r="L845" s="57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 x14ac:dyDescent="0.35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6"/>
      <c r="L846" s="57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 x14ac:dyDescent="0.35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6"/>
      <c r="L847" s="57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 x14ac:dyDescent="0.35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6"/>
      <c r="L848" s="5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 x14ac:dyDescent="0.35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6"/>
      <c r="L849" s="5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 x14ac:dyDescent="0.35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6"/>
      <c r="L850" s="5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 x14ac:dyDescent="0.35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6"/>
      <c r="L851" s="5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 x14ac:dyDescent="0.35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6"/>
      <c r="L852" s="5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 x14ac:dyDescent="0.35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6"/>
      <c r="L853" s="5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 x14ac:dyDescent="0.35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6"/>
      <c r="L854" s="5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 x14ac:dyDescent="0.35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6"/>
      <c r="L855" s="5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 x14ac:dyDescent="0.35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6"/>
      <c r="L856" s="5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 x14ac:dyDescent="0.35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6"/>
      <c r="L857" s="5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 x14ac:dyDescent="0.35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6"/>
      <c r="L858" s="5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 x14ac:dyDescent="0.35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6"/>
      <c r="L859" s="5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 x14ac:dyDescent="0.35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6"/>
      <c r="L860" s="5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 x14ac:dyDescent="0.35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6"/>
      <c r="L861" s="5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 x14ac:dyDescent="0.35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6"/>
      <c r="L862" s="5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 x14ac:dyDescent="0.35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6"/>
      <c r="L863" s="5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 x14ac:dyDescent="0.35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6"/>
      <c r="L864" s="5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 x14ac:dyDescent="0.35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6"/>
      <c r="L865" s="5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 x14ac:dyDescent="0.35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6"/>
      <c r="L866" s="5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 x14ac:dyDescent="0.35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6"/>
      <c r="L867" s="5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 x14ac:dyDescent="0.35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6"/>
      <c r="L868" s="5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 x14ac:dyDescent="0.35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6"/>
      <c r="L869" s="5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 x14ac:dyDescent="0.35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6"/>
      <c r="L870" s="5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 x14ac:dyDescent="0.35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6"/>
      <c r="L871" s="5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 x14ac:dyDescent="0.35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6"/>
      <c r="L872" s="5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 x14ac:dyDescent="0.35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6"/>
      <c r="L873" s="5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 x14ac:dyDescent="0.35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6"/>
      <c r="L874" s="5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 x14ac:dyDescent="0.35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6"/>
      <c r="L875" s="5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 x14ac:dyDescent="0.35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6"/>
      <c r="L876" s="5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 x14ac:dyDescent="0.35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6"/>
      <c r="L877" s="5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 x14ac:dyDescent="0.35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6"/>
      <c r="L878" s="5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 x14ac:dyDescent="0.35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6"/>
      <c r="L879" s="5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 x14ac:dyDescent="0.35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6"/>
      <c r="L880" s="5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 x14ac:dyDescent="0.35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6"/>
      <c r="L881" s="5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 x14ac:dyDescent="0.35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6"/>
      <c r="L882" s="5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 x14ac:dyDescent="0.35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6"/>
      <c r="L883" s="5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 x14ac:dyDescent="0.35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6"/>
      <c r="L884" s="5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 x14ac:dyDescent="0.35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6"/>
      <c r="L885" s="5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 x14ac:dyDescent="0.35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6"/>
      <c r="L886" s="5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 x14ac:dyDescent="0.35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6"/>
      <c r="L887" s="5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 x14ac:dyDescent="0.35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6"/>
      <c r="L888" s="5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 x14ac:dyDescent="0.35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6"/>
      <c r="L889" s="5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 x14ac:dyDescent="0.35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6"/>
      <c r="L890" s="5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 x14ac:dyDescent="0.35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6"/>
      <c r="L891" s="5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 x14ac:dyDescent="0.35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6"/>
      <c r="L892" s="5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 x14ac:dyDescent="0.35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6"/>
      <c r="L893" s="5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 x14ac:dyDescent="0.35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6"/>
      <c r="L894" s="5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 x14ac:dyDescent="0.35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6"/>
      <c r="L895" s="5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 x14ac:dyDescent="0.35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6"/>
      <c r="L896" s="5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 x14ac:dyDescent="0.35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6"/>
      <c r="L897" s="5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 x14ac:dyDescent="0.35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6"/>
      <c r="L898" s="5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 x14ac:dyDescent="0.35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6"/>
      <c r="L899" s="5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 x14ac:dyDescent="0.35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6"/>
      <c r="L900" s="57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 x14ac:dyDescent="0.35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6"/>
      <c r="L901" s="57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 x14ac:dyDescent="0.35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6"/>
      <c r="L902" s="57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 x14ac:dyDescent="0.35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6"/>
      <c r="L903" s="57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 x14ac:dyDescent="0.35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6"/>
      <c r="L904" s="57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 x14ac:dyDescent="0.35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6"/>
      <c r="L905" s="57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 x14ac:dyDescent="0.35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6"/>
      <c r="L906" s="57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 x14ac:dyDescent="0.35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6"/>
      <c r="L907" s="57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 x14ac:dyDescent="0.35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6"/>
      <c r="L908" s="57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 x14ac:dyDescent="0.35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6"/>
      <c r="L909" s="57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 x14ac:dyDescent="0.35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6"/>
      <c r="L910" s="57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 x14ac:dyDescent="0.35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6"/>
      <c r="L911" s="57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 x14ac:dyDescent="0.35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6"/>
      <c r="L912" s="57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 x14ac:dyDescent="0.35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6"/>
      <c r="L913" s="57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 x14ac:dyDescent="0.35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6"/>
      <c r="L914" s="57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 x14ac:dyDescent="0.35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6"/>
      <c r="L915" s="57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 x14ac:dyDescent="0.35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6"/>
      <c r="L916" s="5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 x14ac:dyDescent="0.35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6"/>
      <c r="L917" s="5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 x14ac:dyDescent="0.35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6"/>
      <c r="L918" s="5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 x14ac:dyDescent="0.35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6"/>
      <c r="L919" s="5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 x14ac:dyDescent="0.35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6"/>
      <c r="L920" s="5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 x14ac:dyDescent="0.35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6"/>
      <c r="L921" s="5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 x14ac:dyDescent="0.35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6"/>
      <c r="L922" s="5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 x14ac:dyDescent="0.35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6"/>
      <c r="L923" s="5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 x14ac:dyDescent="0.35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6"/>
      <c r="L924" s="5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 x14ac:dyDescent="0.35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6"/>
      <c r="L925" s="5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 x14ac:dyDescent="0.35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6"/>
      <c r="L926" s="5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 x14ac:dyDescent="0.35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6"/>
      <c r="L927" s="5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 x14ac:dyDescent="0.35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6"/>
      <c r="L928" s="5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 x14ac:dyDescent="0.35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6"/>
      <c r="L929" s="5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 x14ac:dyDescent="0.35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6"/>
      <c r="L930" s="5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 x14ac:dyDescent="0.35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6"/>
      <c r="L931" s="5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 x14ac:dyDescent="0.35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6"/>
      <c r="L932" s="5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 x14ac:dyDescent="0.35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6"/>
      <c r="L933" s="57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 x14ac:dyDescent="0.35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6"/>
      <c r="L934" s="57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 x14ac:dyDescent="0.35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6"/>
      <c r="L935" s="57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 x14ac:dyDescent="0.35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6"/>
      <c r="L936" s="57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 x14ac:dyDescent="0.35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6"/>
      <c r="L937" s="57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 x14ac:dyDescent="0.35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6"/>
      <c r="L938" s="57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 x14ac:dyDescent="0.35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6"/>
      <c r="L939" s="57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 x14ac:dyDescent="0.35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6"/>
      <c r="L940" s="57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 x14ac:dyDescent="0.35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6"/>
      <c r="L941" s="57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 x14ac:dyDescent="0.35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6"/>
      <c r="L942" s="57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 x14ac:dyDescent="0.35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6"/>
      <c r="L943" s="57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 x14ac:dyDescent="0.35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6"/>
      <c r="L944" s="57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 x14ac:dyDescent="0.35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6"/>
      <c r="L945" s="57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 x14ac:dyDescent="0.35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6"/>
      <c r="L946" s="57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 x14ac:dyDescent="0.35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6"/>
      <c r="L947" s="57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 x14ac:dyDescent="0.35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6"/>
      <c r="L948" s="57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 x14ac:dyDescent="0.35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6"/>
      <c r="L949" s="57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 x14ac:dyDescent="0.35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6"/>
      <c r="L950" s="57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 x14ac:dyDescent="0.35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6"/>
      <c r="L951" s="57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 x14ac:dyDescent="0.35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6"/>
      <c r="L952" s="5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 x14ac:dyDescent="0.35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6"/>
      <c r="L953" s="5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 x14ac:dyDescent="0.35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6"/>
      <c r="L954" s="5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 x14ac:dyDescent="0.35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6"/>
      <c r="L955" s="5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 x14ac:dyDescent="0.35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6"/>
      <c r="L956" s="5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 x14ac:dyDescent="0.35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6"/>
      <c r="L957" s="57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 x14ac:dyDescent="0.35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6"/>
      <c r="L958" s="57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 x14ac:dyDescent="0.35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6"/>
      <c r="L959" s="57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 x14ac:dyDescent="0.35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6"/>
      <c r="L960" s="57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 x14ac:dyDescent="0.35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6"/>
      <c r="L961" s="57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 x14ac:dyDescent="0.35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6"/>
      <c r="L962" s="57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 x14ac:dyDescent="0.35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6"/>
      <c r="L963" s="57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 x14ac:dyDescent="0.35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6"/>
      <c r="L964" s="5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 x14ac:dyDescent="0.35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6"/>
      <c r="L965" s="5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 x14ac:dyDescent="0.35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6"/>
      <c r="L966" s="5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 x14ac:dyDescent="0.35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6"/>
      <c r="L967" s="5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 x14ac:dyDescent="0.35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6"/>
      <c r="L968" s="5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 x14ac:dyDescent="0.35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6"/>
      <c r="L969" s="5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 x14ac:dyDescent="0.35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6"/>
      <c r="L970" s="5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 x14ac:dyDescent="0.35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6"/>
      <c r="L971" s="5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 x14ac:dyDescent="0.35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6"/>
      <c r="L972" s="5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 x14ac:dyDescent="0.35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6"/>
      <c r="L973" s="5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 x14ac:dyDescent="0.35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6"/>
      <c r="L974" s="5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 x14ac:dyDescent="0.35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6"/>
      <c r="L975" s="5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 x14ac:dyDescent="0.35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6"/>
      <c r="L976" s="5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 x14ac:dyDescent="0.35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6"/>
      <c r="L977" s="5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 x14ac:dyDescent="0.35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6"/>
      <c r="L978" s="5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 x14ac:dyDescent="0.35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6"/>
      <c r="L979" s="5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 x14ac:dyDescent="0.35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6"/>
      <c r="L980" s="5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7">
    <mergeCell ref="H5:J5"/>
    <mergeCell ref="A1:M1"/>
    <mergeCell ref="A2:M2"/>
    <mergeCell ref="M3:M4"/>
    <mergeCell ref="L3:L4"/>
    <mergeCell ref="K3:K4"/>
    <mergeCell ref="B3:B4"/>
    <mergeCell ref="A3:A4"/>
    <mergeCell ref="C3:J3"/>
    <mergeCell ref="I6:J6"/>
    <mergeCell ref="G11:J11"/>
    <mergeCell ref="C17:D17"/>
    <mergeCell ref="C7:M7"/>
    <mergeCell ref="G12:J12"/>
    <mergeCell ref="G13:J13"/>
    <mergeCell ref="G14:J14"/>
    <mergeCell ref="C8:M8"/>
  </mergeCells>
  <conditionalFormatting sqref="N5">
    <cfRule type="cellIs" dxfId="17" priority="7" operator="equal">
      <formula>"Recheck"</formula>
    </cfRule>
    <cfRule type="cellIs" dxfId="16" priority="8" operator="equal">
      <formula>"Pass"</formula>
    </cfRule>
  </conditionalFormatting>
  <conditionalFormatting sqref="N6">
    <cfRule type="cellIs" dxfId="15" priority="5" operator="equal">
      <formula>"Recheck"</formula>
    </cfRule>
    <cfRule type="cellIs" dxfId="14" priority="6" operator="equal">
      <formula>"Pass"</formula>
    </cfRule>
  </conditionalFormatting>
  <conditionalFormatting sqref="N9">
    <cfRule type="cellIs" dxfId="13" priority="3" operator="equal">
      <formula>"Recheck"</formula>
    </cfRule>
    <cfRule type="cellIs" dxfId="12" priority="4" operator="equal">
      <formula>"Pass"</formula>
    </cfRule>
  </conditionalFormatting>
  <conditionalFormatting sqref="N10">
    <cfRule type="cellIs" dxfId="11" priority="1" operator="equal">
      <formula>"Recheck"</formula>
    </cfRule>
    <cfRule type="cellIs" dxfId="10" priority="2" operator="equal">
      <formula>"Pass"</formula>
    </cfRule>
  </conditionalFormatting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แบบประเมินหน่วยงาน</vt:lpstr>
      <vt:lpstr>ห้องอาจารย์ 1</vt:lpstr>
      <vt:lpstr>ห้องอาจารย์ 2</vt:lpstr>
      <vt:lpstr>ห้องอาจารย์ 3</vt:lpstr>
      <vt:lpstr>ห้องอาจารย์ 4</vt:lpstr>
      <vt:lpstr>ห้องอาจารย์ 5</vt:lpstr>
      <vt:lpstr>คณบดี</vt:lpstr>
      <vt:lpstr>ประเมิน-โครงการมหาลัยฯสีเขียว</vt:lpstr>
      <vt:lpstr>ประเมิน-ส่วนบริการกลาง</vt:lpstr>
      <vt:lpstr>ประเมิน-ส่วนอาคารสถานที่</vt:lpstr>
      <vt:lpstr>ประเมิน-ศูนย์เทคโนโลยีดิจิทัล</vt:lpstr>
      <vt:lpstr>แบบประเมิน-ส่วน ทมอ.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D1-L1-HR-Samon.ni</cp:lastModifiedBy>
  <cp:lastPrinted>2019-02-14T06:27:32Z</cp:lastPrinted>
  <dcterms:created xsi:type="dcterms:W3CDTF">2019-02-14T06:27:40Z</dcterms:created>
  <dcterms:modified xsi:type="dcterms:W3CDTF">2022-08-26T06:23:36Z</dcterms:modified>
</cp:coreProperties>
</file>